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раснодар\Яндекс.Диск\"/>
    </mc:Choice>
  </mc:AlternateContent>
  <bookViews>
    <workbookView xWindow="0" yWindow="0" windowWidth="21600" windowHeight="9030"/>
  </bookViews>
  <sheets>
    <sheet name="Стенды в лифте" sheetId="1" r:id="rId1"/>
  </sheets>
  <definedNames>
    <definedName name="_xlnm._FilterDatabase" localSheetId="0" hidden="1">'Стенды в лифте'!$A$1:$N$1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K9" i="1"/>
  <c r="K8" i="1"/>
  <c r="K7" i="1"/>
  <c r="K6" i="1"/>
  <c r="K5" i="1"/>
  <c r="K4" i="1"/>
  <c r="K3" i="1"/>
  <c r="K2" i="1"/>
  <c r="J10" i="1"/>
  <c r="J9" i="1"/>
  <c r="J8" i="1"/>
  <c r="J7" i="1"/>
  <c r="J6" i="1"/>
  <c r="J5" i="1"/>
  <c r="J4" i="1"/>
  <c r="J3" i="1"/>
  <c r="J2" i="1"/>
  <c r="I10" i="1"/>
  <c r="I9" i="1"/>
  <c r="I8" i="1"/>
  <c r="I7" i="1"/>
  <c r="I6" i="1"/>
  <c r="I5" i="1"/>
  <c r="I4" i="1"/>
  <c r="I3" i="1"/>
  <c r="I2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<sst xmlns="http://schemas.openxmlformats.org/spreadsheetml/2006/main" count="86" uniqueCount="35">
  <si>
    <t>Город</t>
  </si>
  <si>
    <t>Вид рекламы</t>
  </si>
  <si>
    <t>Фото</t>
  </si>
  <si>
    <t>Район</t>
  </si>
  <si>
    <t>Адреса</t>
  </si>
  <si>
    <t>Фотоотчет</t>
  </si>
  <si>
    <t>Услуги дизайнера</t>
  </si>
  <si>
    <t>Ссылка</t>
  </si>
  <si>
    <t>Реклама на стенде в кабине лифта</t>
  </si>
  <si>
    <t>Количество стендов</t>
  </si>
  <si>
    <t>Период, мес.</t>
  </si>
  <si>
    <t>Монтаж/Демонтаж</t>
  </si>
  <si>
    <t>От 900 руб.</t>
  </si>
  <si>
    <t>Краснодар</t>
  </si>
  <si>
    <t>100% предоставляется в течение 7 рабочих дней после окончания монтажа</t>
  </si>
  <si>
    <t>А5</t>
  </si>
  <si>
    <t>А4</t>
  </si>
  <si>
    <t>А3</t>
  </si>
  <si>
    <t>А2</t>
  </si>
  <si>
    <t>Сектор 1 ЮМР, ЦМР</t>
  </si>
  <si>
    <t>Сектор 2 Музыкальный, пос. Российский</t>
  </si>
  <si>
    <t>Сектор 3 КМР, ПШК</t>
  </si>
  <si>
    <t>Сектор 4 Красн.площадь, Молодежный</t>
  </si>
  <si>
    <t>Сектор 5 ГМР,ЧМР, ХБК</t>
  </si>
  <si>
    <t>Сектор 6 Восточно-Кругликовская, Героя Аверкиева</t>
  </si>
  <si>
    <t>Сектор 7 (40 лет Победы, Героя Яцкова)</t>
  </si>
  <si>
    <t>Сектор 8 ФМР, СМР</t>
  </si>
  <si>
    <t>Сектор 9 ЖК Московский</t>
  </si>
  <si>
    <t>С 1 по 5 числа каждого месяца</t>
  </si>
  <si>
    <t>С 12 по 17 числа каждого месяца</t>
  </si>
  <si>
    <t>С 16 по 21 числа каждого месяца</t>
  </si>
  <si>
    <t>С 9 по 14 числа каждого месяца</t>
  </si>
  <si>
    <t>С 21 по 26 числа каждого месяца</t>
  </si>
  <si>
    <t>С 25 по 30 числа каждого месяца</t>
  </si>
  <si>
    <t>С 5 по 10 числа каждого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</si>
</sst>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1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uPT1ANIqLPB0Kg" TargetMode="External"/><Relationship Id="rId13" Type="http://schemas.openxmlformats.org/officeDocument/2006/relationships/hyperlink" Target="https://disk.yandex.ru/i/wsZCqei3myDIVA" TargetMode="External"/><Relationship Id="rId18" Type="http://schemas.openxmlformats.org/officeDocument/2006/relationships/hyperlink" Target="https://disk.yandex.ru/i/lEbSmxBTYarWYQ" TargetMode="External"/><Relationship Id="rId3" Type="http://schemas.openxmlformats.org/officeDocument/2006/relationships/hyperlink" Target="https://disk.yandex.ru/d/uPT1ANIqLPB0Kg" TargetMode="External"/><Relationship Id="rId7" Type="http://schemas.openxmlformats.org/officeDocument/2006/relationships/hyperlink" Target="https://disk.yandex.ru/d/uPT1ANIqLPB0Kg" TargetMode="External"/><Relationship Id="rId12" Type="http://schemas.openxmlformats.org/officeDocument/2006/relationships/hyperlink" Target="https://disk.yandex.ru/i/1akTg6gR3azmxw" TargetMode="External"/><Relationship Id="rId17" Type="http://schemas.openxmlformats.org/officeDocument/2006/relationships/hyperlink" Target="https://disk.yandex.ru/i/NP80QBstuNGmNQ" TargetMode="External"/><Relationship Id="rId2" Type="http://schemas.openxmlformats.org/officeDocument/2006/relationships/hyperlink" Target="https://disk.yandex.ru/d/uPT1ANIqLPB0Kg" TargetMode="External"/><Relationship Id="rId16" Type="http://schemas.openxmlformats.org/officeDocument/2006/relationships/hyperlink" Target="https://disk.yandex.ru/i/h0H5SemtoDVSYA" TargetMode="External"/><Relationship Id="rId1" Type="http://schemas.openxmlformats.org/officeDocument/2006/relationships/hyperlink" Target="https://disk.yandex.ru/d/uPT1ANIqLPB0Kg" TargetMode="External"/><Relationship Id="rId6" Type="http://schemas.openxmlformats.org/officeDocument/2006/relationships/hyperlink" Target="https://disk.yandex.ru/d/uPT1ANIqLPB0Kg" TargetMode="External"/><Relationship Id="rId11" Type="http://schemas.openxmlformats.org/officeDocument/2006/relationships/hyperlink" Target="https://disk.yandex.ru/i/tUxBYDpSEDZ8pQ" TargetMode="External"/><Relationship Id="rId5" Type="http://schemas.openxmlformats.org/officeDocument/2006/relationships/hyperlink" Target="https://disk.yandex.ru/d/uPT1ANIqLPB0Kg" TargetMode="External"/><Relationship Id="rId15" Type="http://schemas.openxmlformats.org/officeDocument/2006/relationships/hyperlink" Target="https://disk.yandex.ru/i/pL9k0yrZ_-Yi4w" TargetMode="External"/><Relationship Id="rId10" Type="http://schemas.openxmlformats.org/officeDocument/2006/relationships/hyperlink" Target="https://disk.yandex.ru/i/VH5QBOt8SuR-FQ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uPT1ANIqLPB0Kg" TargetMode="External"/><Relationship Id="rId9" Type="http://schemas.openxmlformats.org/officeDocument/2006/relationships/hyperlink" Target="https://disk.yandex.ru/d/uPT1ANIqLPB0Kg" TargetMode="External"/><Relationship Id="rId14" Type="http://schemas.openxmlformats.org/officeDocument/2006/relationships/hyperlink" Target="https://disk.yandex.ru/i/33GE9l7ZAuJfC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zoomScaleNormal="100" workbookViewId="0">
      <selection activeCell="B1" sqref="B1"/>
    </sheetView>
  </sheetViews>
  <sheetFormatPr defaultRowHeight="12.75" x14ac:dyDescent="0.25"/>
  <cols>
    <col min="1" max="1" width="10.5703125" style="1" customWidth="1"/>
    <col min="2" max="2" width="17.7109375" style="1" customWidth="1"/>
    <col min="3" max="3" width="9.5703125" style="1" customWidth="1"/>
    <col min="4" max="4" width="25.140625" style="2" customWidth="1"/>
    <col min="5" max="5" width="11.42578125" style="8" customWidth="1"/>
    <col min="6" max="6" width="14.7109375" style="1" customWidth="1"/>
    <col min="7" max="8" width="16.140625" style="1" customWidth="1"/>
    <col min="9" max="9" width="15.7109375" style="1" customWidth="1"/>
    <col min="10" max="10" width="15" style="1" customWidth="1"/>
    <col min="11" max="11" width="17.140625" style="1" customWidth="1"/>
    <col min="12" max="12" width="21.85546875" style="1" customWidth="1"/>
    <col min="13" max="13" width="22.85546875" style="1" customWidth="1"/>
    <col min="14" max="14" width="14.28515625" style="1" customWidth="1"/>
    <col min="15" max="16384" width="9.140625" style="1"/>
  </cols>
  <sheetData>
    <row r="1" spans="1:14" s="4" customFormat="1" ht="25.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9</v>
      </c>
      <c r="G1" s="3" t="s">
        <v>10</v>
      </c>
      <c r="H1" s="3" t="s">
        <v>15</v>
      </c>
      <c r="I1" s="3" t="s">
        <v>16</v>
      </c>
      <c r="J1" s="3" t="s">
        <v>17</v>
      </c>
      <c r="K1" s="3" t="s">
        <v>18</v>
      </c>
      <c r="L1" s="3" t="s">
        <v>11</v>
      </c>
      <c r="M1" s="3" t="s">
        <v>5</v>
      </c>
      <c r="N1" s="3" t="s">
        <v>6</v>
      </c>
    </row>
    <row r="2" spans="1:14" s="7" customFormat="1" ht="38.25" x14ac:dyDescent="0.25">
      <c r="A2" s="5" t="s">
        <v>13</v>
      </c>
      <c r="B2" s="5" t="s">
        <v>8</v>
      </c>
      <c r="C2" s="9" t="s">
        <v>2</v>
      </c>
      <c r="D2" s="5" t="s">
        <v>19</v>
      </c>
      <c r="E2" s="13" t="s">
        <v>7</v>
      </c>
      <c r="F2" s="5">
        <v>189</v>
      </c>
      <c r="G2" s="5">
        <v>1</v>
      </c>
      <c r="H2" s="6">
        <f>244*F2</f>
        <v>46116</v>
      </c>
      <c r="I2" s="6">
        <f>488*F2</f>
        <v>92232</v>
      </c>
      <c r="J2" s="6">
        <f>976*F2</f>
        <v>184464</v>
      </c>
      <c r="K2" s="6">
        <f>1952*F2</f>
        <v>368928</v>
      </c>
      <c r="L2" s="5" t="s">
        <v>28</v>
      </c>
      <c r="M2" s="10" t="s">
        <v>14</v>
      </c>
      <c r="N2" s="5" t="s">
        <v>12</v>
      </c>
    </row>
    <row r="3" spans="1:14" ht="38.25" x14ac:dyDescent="0.25">
      <c r="A3" s="5" t="s">
        <v>13</v>
      </c>
      <c r="B3" s="5" t="s">
        <v>8</v>
      </c>
      <c r="C3" s="9" t="s">
        <v>2</v>
      </c>
      <c r="D3" s="11" t="s">
        <v>20</v>
      </c>
      <c r="E3" s="13" t="s">
        <v>7</v>
      </c>
      <c r="F3" s="12">
        <v>165</v>
      </c>
      <c r="G3" s="5">
        <v>1</v>
      </c>
      <c r="H3" s="6">
        <f>192*F3</f>
        <v>31680</v>
      </c>
      <c r="I3" s="6">
        <f>384*F3</f>
        <v>63360</v>
      </c>
      <c r="J3" s="6">
        <f>768*F3</f>
        <v>126720</v>
      </c>
      <c r="K3" s="6">
        <f>1536*F3</f>
        <v>253440</v>
      </c>
      <c r="L3" s="5" t="s">
        <v>29</v>
      </c>
      <c r="M3" s="10" t="s">
        <v>14</v>
      </c>
      <c r="N3" s="5" t="s">
        <v>12</v>
      </c>
    </row>
    <row r="4" spans="1:14" ht="38.25" x14ac:dyDescent="0.25">
      <c r="A4" s="5" t="s">
        <v>13</v>
      </c>
      <c r="B4" s="5" t="s">
        <v>8</v>
      </c>
      <c r="C4" s="9" t="s">
        <v>2</v>
      </c>
      <c r="D4" s="11" t="s">
        <v>21</v>
      </c>
      <c r="E4" s="13" t="s">
        <v>7</v>
      </c>
      <c r="F4" s="12">
        <v>133</v>
      </c>
      <c r="G4" s="5">
        <v>1</v>
      </c>
      <c r="H4" s="6">
        <f>198*F4</f>
        <v>26334</v>
      </c>
      <c r="I4" s="6">
        <f>396*F4</f>
        <v>52668</v>
      </c>
      <c r="J4" s="6">
        <f>792*F4</f>
        <v>105336</v>
      </c>
      <c r="K4" s="6">
        <f>1584*F4</f>
        <v>210672</v>
      </c>
      <c r="L4" s="5" t="s">
        <v>30</v>
      </c>
      <c r="M4" s="10" t="s">
        <v>14</v>
      </c>
      <c r="N4" s="5" t="s">
        <v>12</v>
      </c>
    </row>
    <row r="5" spans="1:14" ht="38.25" x14ac:dyDescent="0.25">
      <c r="A5" s="5" t="s">
        <v>13</v>
      </c>
      <c r="B5" s="5" t="s">
        <v>8</v>
      </c>
      <c r="C5" s="9" t="s">
        <v>2</v>
      </c>
      <c r="D5" s="11" t="s">
        <v>22</v>
      </c>
      <c r="E5" s="13" t="s">
        <v>7</v>
      </c>
      <c r="F5" s="12">
        <v>205</v>
      </c>
      <c r="G5" s="5">
        <v>1</v>
      </c>
      <c r="H5" s="6">
        <f>198*F5</f>
        <v>40590</v>
      </c>
      <c r="I5" s="6">
        <f>396*F5</f>
        <v>81180</v>
      </c>
      <c r="J5" s="6">
        <f>792*F5</f>
        <v>162360</v>
      </c>
      <c r="K5" s="6">
        <f>1584*F5</f>
        <v>324720</v>
      </c>
      <c r="L5" s="5" t="s">
        <v>31</v>
      </c>
      <c r="M5" s="10" t="s">
        <v>14</v>
      </c>
      <c r="N5" s="5" t="s">
        <v>12</v>
      </c>
    </row>
    <row r="6" spans="1:14" ht="38.25" x14ac:dyDescent="0.25">
      <c r="A6" s="5" t="s">
        <v>13</v>
      </c>
      <c r="B6" s="5" t="s">
        <v>8</v>
      </c>
      <c r="C6" s="9" t="s">
        <v>2</v>
      </c>
      <c r="D6" s="11" t="s">
        <v>23</v>
      </c>
      <c r="E6" s="13" t="s">
        <v>7</v>
      </c>
      <c r="F6" s="12">
        <v>184</v>
      </c>
      <c r="G6" s="5">
        <v>1</v>
      </c>
      <c r="H6" s="6">
        <f>201*F6</f>
        <v>36984</v>
      </c>
      <c r="I6" s="6">
        <f>402*F6</f>
        <v>73968</v>
      </c>
      <c r="J6" s="6">
        <f>804*F6</f>
        <v>147936</v>
      </c>
      <c r="K6" s="6">
        <f>1608*F6</f>
        <v>295872</v>
      </c>
      <c r="L6" s="5" t="s">
        <v>32</v>
      </c>
      <c r="M6" s="10" t="s">
        <v>14</v>
      </c>
      <c r="N6" s="5" t="s">
        <v>12</v>
      </c>
    </row>
    <row r="7" spans="1:14" ht="38.25" x14ac:dyDescent="0.25">
      <c r="A7" s="5" t="s">
        <v>13</v>
      </c>
      <c r="B7" s="5" t="s">
        <v>8</v>
      </c>
      <c r="C7" s="9" t="s">
        <v>2</v>
      </c>
      <c r="D7" s="11" t="s">
        <v>24</v>
      </c>
      <c r="E7" s="13" t="s">
        <v>7</v>
      </c>
      <c r="F7" s="12">
        <v>139</v>
      </c>
      <c r="G7" s="5">
        <v>1</v>
      </c>
      <c r="H7" s="6">
        <f>214*F7</f>
        <v>29746</v>
      </c>
      <c r="I7" s="6">
        <f>428*F7</f>
        <v>59492</v>
      </c>
      <c r="J7" s="6">
        <f>856*F7</f>
        <v>118984</v>
      </c>
      <c r="K7" s="6">
        <f>1712*F7</f>
        <v>237968</v>
      </c>
      <c r="L7" s="5" t="s">
        <v>33</v>
      </c>
      <c r="M7" s="10" t="s">
        <v>14</v>
      </c>
      <c r="N7" s="5" t="s">
        <v>12</v>
      </c>
    </row>
    <row r="8" spans="1:14" ht="38.25" x14ac:dyDescent="0.25">
      <c r="A8" s="5" t="s">
        <v>13</v>
      </c>
      <c r="B8" s="5" t="s">
        <v>8</v>
      </c>
      <c r="C8" s="9" t="s">
        <v>2</v>
      </c>
      <c r="D8" s="11" t="s">
        <v>25</v>
      </c>
      <c r="E8" s="13" t="s">
        <v>7</v>
      </c>
      <c r="F8" s="12">
        <v>135</v>
      </c>
      <c r="G8" s="5">
        <v>1</v>
      </c>
      <c r="H8" s="6">
        <f>219*F8</f>
        <v>29565</v>
      </c>
      <c r="I8" s="6">
        <f>438*F8</f>
        <v>59130</v>
      </c>
      <c r="J8" s="6">
        <f>876*F8</f>
        <v>118260</v>
      </c>
      <c r="K8" s="6">
        <f>1752*F8</f>
        <v>236520</v>
      </c>
      <c r="L8" s="5" t="s">
        <v>33</v>
      </c>
      <c r="M8" s="10" t="s">
        <v>14</v>
      </c>
      <c r="N8" s="5" t="s">
        <v>12</v>
      </c>
    </row>
    <row r="9" spans="1:14" ht="38.25" x14ac:dyDescent="0.25">
      <c r="A9" s="5" t="s">
        <v>13</v>
      </c>
      <c r="B9" s="5" t="s">
        <v>8</v>
      </c>
      <c r="C9" s="9" t="s">
        <v>2</v>
      </c>
      <c r="D9" s="11" t="s">
        <v>26</v>
      </c>
      <c r="E9" s="13" t="s">
        <v>7</v>
      </c>
      <c r="F9" s="12">
        <v>90</v>
      </c>
      <c r="G9" s="5">
        <v>1</v>
      </c>
      <c r="H9" s="6">
        <f>239*F9</f>
        <v>21510</v>
      </c>
      <c r="I9" s="6">
        <f>478*F9</f>
        <v>43020</v>
      </c>
      <c r="J9" s="6">
        <f>956*F9</f>
        <v>86040</v>
      </c>
      <c r="K9" s="6">
        <f>1912*F9</f>
        <v>172080</v>
      </c>
      <c r="L9" s="5" t="s">
        <v>34</v>
      </c>
      <c r="M9" s="10" t="s">
        <v>14</v>
      </c>
      <c r="N9" s="5" t="s">
        <v>12</v>
      </c>
    </row>
    <row r="10" spans="1:14" ht="38.25" x14ac:dyDescent="0.25">
      <c r="A10" s="5" t="s">
        <v>13</v>
      </c>
      <c r="B10" s="5" t="s">
        <v>8</v>
      </c>
      <c r="C10" s="9" t="s">
        <v>2</v>
      </c>
      <c r="D10" s="11" t="s">
        <v>27</v>
      </c>
      <c r="E10" s="13" t="s">
        <v>7</v>
      </c>
      <c r="F10" s="12">
        <v>145</v>
      </c>
      <c r="G10" s="5">
        <v>1</v>
      </c>
      <c r="H10" s="6">
        <f>219*F10</f>
        <v>31755</v>
      </c>
      <c r="I10" s="6">
        <f>438*F10</f>
        <v>63510</v>
      </c>
      <c r="J10" s="6">
        <f>876*F10</f>
        <v>127020</v>
      </c>
      <c r="K10" s="6">
        <f>1752*F10</f>
        <v>254040</v>
      </c>
      <c r="L10" s="5" t="s">
        <v>33</v>
      </c>
      <c r="M10" s="10" t="s">
        <v>14</v>
      </c>
      <c r="N10" s="5" t="s">
        <v>12</v>
      </c>
    </row>
  </sheetData>
  <autoFilter ref="A1:N1"/>
  <phoneticPr fontId="5" type="noConversion"/>
  <hyperlinks>
    <hyperlink ref="C2" r:id="rId1"/>
    <hyperlink ref="C3" r:id="rId2"/>
    <hyperlink ref="C4" r:id="rId3"/>
    <hyperlink ref="C5" r:id="rId4"/>
    <hyperlink ref="C6" r:id="rId5"/>
    <hyperlink ref="C7" r:id="rId6"/>
    <hyperlink ref="C8" r:id="rId7"/>
    <hyperlink ref="C9" r:id="rId8"/>
    <hyperlink ref="C10" r:id="rId9"/>
    <hyperlink ref="E2" r:id="rId10"/>
    <hyperlink ref="E3" r:id="rId11"/>
    <hyperlink ref="E4" r:id="rId12"/>
    <hyperlink ref="E5" r:id="rId13"/>
    <hyperlink ref="E6" r:id="rId14"/>
    <hyperlink ref="E7" r:id="rId15"/>
    <hyperlink ref="E8" r:id="rId16"/>
    <hyperlink ref="E9" r:id="rId17"/>
    <hyperlink ref="E10" r:id="rId18"/>
  </hyperlinks>
  <pageMargins left="0.7" right="0.7" top="0.75" bottom="0.75" header="0.3" footer="0.3"/>
  <pageSetup paperSize="9" orientation="portrait" horizontalDpi="300" verticalDpi="300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 в лифте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13</cp:revision>
  <dcterms:created xsi:type="dcterms:W3CDTF">2006-09-16T00:00:00Z</dcterms:created>
  <dcterms:modified xsi:type="dcterms:W3CDTF">2026-02-08T15:13:16Z</dcterms:modified>
</cp:coreProperties>
</file>