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O11" i="1" l="1"/>
  <c r="O10" i="1"/>
  <c r="O9" i="1"/>
  <c r="O8" i="1"/>
  <c r="O7" i="1"/>
  <c r="O4" i="1"/>
  <c r="O3" i="1"/>
  <c r="O5" i="1"/>
  <c r="O6" i="1"/>
  <c r="O2" i="1"/>
  <c r="N10" i="1"/>
  <c r="N11" i="1"/>
  <c r="N9" i="1"/>
  <c r="N8" i="1"/>
  <c r="N7" i="1"/>
  <c r="N4" i="1"/>
  <c r="N3" i="1"/>
  <c r="N5" i="1"/>
  <c r="N6" i="1"/>
  <c r="N2" i="1"/>
  <c r="M5" i="1"/>
  <c r="M4" i="1"/>
  <c r="M3" i="1"/>
  <c r="M10" i="1"/>
  <c r="M11" i="1"/>
  <c r="M9" i="1"/>
  <c r="M8" i="1"/>
  <c r="M7" i="1"/>
  <c r="M6" i="1"/>
  <c r="M2" i="1"/>
  <c r="L10" i="1"/>
  <c r="L11" i="1"/>
  <c r="L9" i="1"/>
  <c r="L8" i="1"/>
  <c r="L7" i="1"/>
  <c r="L4" i="1"/>
  <c r="L3" i="1"/>
  <c r="L5" i="1"/>
  <c r="L6" i="1"/>
  <c r="L2" i="1"/>
  <c r="K11" i="1"/>
  <c r="K9" i="1"/>
  <c r="K10" i="1"/>
  <c r="K8" i="1"/>
  <c r="K7" i="1"/>
  <c r="K6" i="1"/>
  <c r="K5" i="1"/>
  <c r="K4" i="1"/>
  <c r="K3" i="1"/>
  <c r="K2" i="1"/>
  <c r="J11" i="1"/>
  <c r="J10" i="1"/>
  <c r="J9" i="1"/>
  <c r="J7" i="1"/>
  <c r="J6" i="1"/>
  <c r="J5" i="1"/>
  <c r="J4" i="1"/>
  <c r="J3" i="1"/>
  <c r="J2" i="1"/>
  <c r="J8" i="1"/>
  <c r="I11" i="1"/>
  <c r="I10" i="1"/>
  <c r="I9" i="1"/>
  <c r="I8" i="1"/>
  <c r="I7" i="1"/>
  <c r="I5" i="1"/>
  <c r="I4" i="1"/>
  <c r="I3" i="1"/>
  <c r="I6" i="1"/>
  <c r="I2" i="1"/>
  <c r="H10" i="1" l="1"/>
  <c r="H11" i="1"/>
  <c r="H9" i="1"/>
  <c r="H8" i="1"/>
  <c r="H7" i="1"/>
  <c r="H2" i="1"/>
  <c r="H4" i="1"/>
  <c r="H3" i="1"/>
  <c r="H5" i="1"/>
  <c r="H6" i="1"/>
</calcChain>
</file>

<file path=xl/sharedStrings.xml><?xml version="1.0" encoding="utf-8"?>
<sst xmlns="http://schemas.openxmlformats.org/spreadsheetml/2006/main" count="109" uniqueCount="36">
  <si>
    <t>Город</t>
  </si>
  <si>
    <t>Вид рекламы</t>
  </si>
  <si>
    <t>Фото</t>
  </si>
  <si>
    <t>Район</t>
  </si>
  <si>
    <t>Адреса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</si>
  <si>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</si>
  <si>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</si>
  <si>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</si>
  <si>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</si>
  <si>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</si>
  <si>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</si>
  <si>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</si>
  <si>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</si>
  <si>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</si>
  <si>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ЮМР</t>
  </si>
  <si>
    <t>ФМР/ Аврора / Покрышкина/ ЖК Лиговский</t>
  </si>
  <si>
    <t>Центр,  ШМР, Ставропольская, Селезнёва</t>
  </si>
  <si>
    <t>Зиповская /40 Лет Победы / Черкасская</t>
  </si>
  <si>
    <t>КМР, КСК, ПМР</t>
  </si>
  <si>
    <t>ГМР</t>
  </si>
  <si>
    <t>мкр. Молодежный/р-н Красной Площади</t>
  </si>
  <si>
    <t>ЖК Достояние, ПРЕМИУМ</t>
  </si>
  <si>
    <t>Губернский ПРЕМИУМ</t>
  </si>
  <si>
    <t>Панорама,  ПРЕМИУМ</t>
  </si>
  <si>
    <t>ПГТ Яблоновский</t>
  </si>
  <si>
    <t>А6 82х116</t>
  </si>
  <si>
    <t>А5 166х116</t>
  </si>
  <si>
    <t>А3 334х234</t>
  </si>
  <si>
    <t>В4 250х352</t>
  </si>
  <si>
    <t>В3 334х352 / 250х470</t>
  </si>
  <si>
    <t>А2 334х470 / 670х234</t>
  </si>
  <si>
    <t>А4 166х234</t>
  </si>
  <si>
    <t>А3 мини 250х234</t>
  </si>
  <si>
    <t>-</t>
  </si>
  <si>
    <t>90% предоставляется в течение 7 рабочих дней после окончания монтажа</t>
  </si>
  <si>
    <t>С 1 по 5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</si>
</sst>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uPT1ANIqLPB0Kg" TargetMode="External"/><Relationship Id="rId13" Type="http://schemas.openxmlformats.org/officeDocument/2006/relationships/hyperlink" Target="https://disk.yandex.ru/i/8JmgqZWsxZGsGg" TargetMode="External"/><Relationship Id="rId18" Type="http://schemas.openxmlformats.org/officeDocument/2006/relationships/hyperlink" Target="https://disk.yandex.ru/i/jIF7Aa7NKOpdxQ" TargetMode="External"/><Relationship Id="rId3" Type="http://schemas.openxmlformats.org/officeDocument/2006/relationships/hyperlink" Target="https://disk.yandex.ru/d/uPT1ANIqLPB0Kg" TargetMode="External"/><Relationship Id="rId21" Type="http://schemas.openxmlformats.org/officeDocument/2006/relationships/hyperlink" Target="https://disk.yandex.ru/i/-H-fEhox1IWnHQ" TargetMode="External"/><Relationship Id="rId7" Type="http://schemas.openxmlformats.org/officeDocument/2006/relationships/hyperlink" Target="https://disk.yandex.ru/d/uPT1ANIqLPB0Kg" TargetMode="External"/><Relationship Id="rId12" Type="http://schemas.openxmlformats.org/officeDocument/2006/relationships/hyperlink" Target="https://disk.yandex.ru/i/-dlokSYWlw55HA" TargetMode="External"/><Relationship Id="rId17" Type="http://schemas.openxmlformats.org/officeDocument/2006/relationships/hyperlink" Target="https://disk.yandex.ru/i/4TD9cfkOpEmKQw" TargetMode="External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i/h1hhOLuROloqIQ" TargetMode="External"/><Relationship Id="rId20" Type="http://schemas.openxmlformats.org/officeDocument/2006/relationships/hyperlink" Target="https://disk.yandex.ru/i/diDnOopV2xD4Zw" TargetMode="External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d/uPT1ANIqLPB0Kg" TargetMode="External"/><Relationship Id="rId11" Type="http://schemas.openxmlformats.org/officeDocument/2006/relationships/hyperlink" Target="https://disk.yandex.ru/d/uPT1ANIqLPB0Kg" TargetMode="External"/><Relationship Id="rId5" Type="http://schemas.openxmlformats.org/officeDocument/2006/relationships/hyperlink" Target="https://disk.yandex.ru/d/uPT1ANIqLPB0Kg" TargetMode="External"/><Relationship Id="rId15" Type="http://schemas.openxmlformats.org/officeDocument/2006/relationships/hyperlink" Target="https://disk.yandex.ru/i/1RAxO1oKVQ8j6w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d/uPT1ANIqLPB0Kg" TargetMode="External"/><Relationship Id="rId19" Type="http://schemas.openxmlformats.org/officeDocument/2006/relationships/hyperlink" Target="https://disk.yandex.ru/i/nYgXq3a04Dw6hw" TargetMode="External"/><Relationship Id="rId4" Type="http://schemas.openxmlformats.org/officeDocument/2006/relationships/hyperlink" Target="https://disk.yandex.ru/d/uPT1ANIqLPB0Kg" TargetMode="External"/><Relationship Id="rId9" Type="http://schemas.openxmlformats.org/officeDocument/2006/relationships/hyperlink" Target="https://disk.yandex.ru/d/uPT1ANIqLPB0Kg" TargetMode="External"/><Relationship Id="rId14" Type="http://schemas.openxmlformats.org/officeDocument/2006/relationships/hyperlink" Target="https://disk.yandex.ru/i/hN64oeKSiK8OQA" TargetMode="External"/><Relationship Id="rId22" Type="http://schemas.openxmlformats.org/officeDocument/2006/relationships/hyperlink" Target="https://disk.yandex.ru/i/UvwD051jwNhG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18.5703125" style="2" customWidth="1"/>
    <col min="5" max="5" width="11.42578125" style="9" customWidth="1"/>
    <col min="6" max="6" width="14.7109375" style="1" customWidth="1"/>
    <col min="7" max="7" width="16.140625" style="1" customWidth="1"/>
    <col min="8" max="8" width="14" style="1" customWidth="1"/>
    <col min="9" max="10" width="15" style="1" customWidth="1"/>
    <col min="11" max="11" width="12.42578125" style="1" customWidth="1"/>
    <col min="12" max="12" width="15" style="1" customWidth="1"/>
    <col min="13" max="13" width="14.85546875" style="1" customWidth="1"/>
    <col min="14" max="14" width="16.140625" style="1" customWidth="1"/>
    <col min="15" max="15" width="16.28515625" style="1" customWidth="1"/>
    <col min="16" max="16" width="21.85546875" style="1" customWidth="1"/>
    <col min="17" max="17" width="22.85546875" style="1" customWidth="1"/>
    <col min="18" max="18" width="14.28515625" style="1" customWidth="1"/>
    <col min="19" max="16384" width="9.140625" style="1"/>
  </cols>
  <sheetData>
    <row r="1" spans="1:18" s="4" customFormat="1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G1" s="3" t="s">
        <v>10</v>
      </c>
      <c r="H1" s="3" t="s">
        <v>25</v>
      </c>
      <c r="I1" s="3" t="s">
        <v>26</v>
      </c>
      <c r="J1" s="3" t="s">
        <v>31</v>
      </c>
      <c r="K1" s="3" t="s">
        <v>32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11</v>
      </c>
      <c r="Q1" s="3" t="s">
        <v>5</v>
      </c>
      <c r="R1" s="3" t="s">
        <v>6</v>
      </c>
    </row>
    <row r="2" spans="1:18" s="8" customFormat="1" ht="38.25" x14ac:dyDescent="0.25">
      <c r="A2" s="5" t="s">
        <v>13</v>
      </c>
      <c r="B2" s="5" t="s">
        <v>8</v>
      </c>
      <c r="C2" s="10" t="s">
        <v>2</v>
      </c>
      <c r="D2" s="5" t="s">
        <v>14</v>
      </c>
      <c r="E2" s="11" t="s">
        <v>7</v>
      </c>
      <c r="F2" s="5">
        <v>106</v>
      </c>
      <c r="G2" s="5">
        <v>1</v>
      </c>
      <c r="H2" s="6">
        <f>75*F2</f>
        <v>7950</v>
      </c>
      <c r="I2" s="6">
        <f>114*F2</f>
        <v>12084</v>
      </c>
      <c r="J2" s="6">
        <f>210*F2</f>
        <v>22260</v>
      </c>
      <c r="K2" s="6">
        <f>330*F2</f>
        <v>34980</v>
      </c>
      <c r="L2" s="6">
        <f>420*F2</f>
        <v>44520</v>
      </c>
      <c r="M2" s="6">
        <f>486*F2</f>
        <v>51516</v>
      </c>
      <c r="N2" s="7">
        <f>630*F2</f>
        <v>66780</v>
      </c>
      <c r="O2" s="7">
        <f>840*F2</f>
        <v>89040</v>
      </c>
      <c r="P2" s="5" t="s">
        <v>35</v>
      </c>
      <c r="Q2" s="5" t="s">
        <v>34</v>
      </c>
      <c r="R2" s="5" t="s">
        <v>12</v>
      </c>
    </row>
    <row r="3" spans="1:18" ht="38.25" x14ac:dyDescent="0.25">
      <c r="A3" s="5" t="s">
        <v>13</v>
      </c>
      <c r="B3" s="5" t="s">
        <v>8</v>
      </c>
      <c r="C3" s="10" t="s">
        <v>2</v>
      </c>
      <c r="D3" s="12" t="s">
        <v>15</v>
      </c>
      <c r="E3" s="11" t="s">
        <v>7</v>
      </c>
      <c r="F3" s="13">
        <v>120</v>
      </c>
      <c r="G3" s="5">
        <v>1</v>
      </c>
      <c r="H3" s="6">
        <f>75*F3</f>
        <v>9000</v>
      </c>
      <c r="I3" s="6">
        <f>135*F3</f>
        <v>16200</v>
      </c>
      <c r="J3" s="6">
        <f>255*F3</f>
        <v>30600</v>
      </c>
      <c r="K3" s="6">
        <f>395*F3</f>
        <v>47400</v>
      </c>
      <c r="L3" s="6">
        <f>518*F3</f>
        <v>62160</v>
      </c>
      <c r="M3" s="6">
        <f>595*F3</f>
        <v>71400</v>
      </c>
      <c r="N3" s="7">
        <f>775*F3</f>
        <v>93000</v>
      </c>
      <c r="O3" s="7">
        <f>1035*F3</f>
        <v>124200</v>
      </c>
      <c r="P3" s="5" t="s">
        <v>35</v>
      </c>
      <c r="Q3" s="5" t="s">
        <v>34</v>
      </c>
      <c r="R3" s="5" t="s">
        <v>12</v>
      </c>
    </row>
    <row r="4" spans="1:18" ht="38.25" x14ac:dyDescent="0.25">
      <c r="A4" s="5" t="s">
        <v>13</v>
      </c>
      <c r="B4" s="5" t="s">
        <v>8</v>
      </c>
      <c r="C4" s="10" t="s">
        <v>2</v>
      </c>
      <c r="D4" s="12" t="s">
        <v>16</v>
      </c>
      <c r="E4" s="11" t="s">
        <v>7</v>
      </c>
      <c r="F4" s="13">
        <v>101</v>
      </c>
      <c r="G4" s="5">
        <v>1</v>
      </c>
      <c r="H4" s="6">
        <f>75*F4</f>
        <v>7575</v>
      </c>
      <c r="I4" s="6">
        <f>135*F4</f>
        <v>13635</v>
      </c>
      <c r="J4" s="6">
        <f>255*F4</f>
        <v>25755</v>
      </c>
      <c r="K4" s="6">
        <f t="shared" ref="K4" si="0">395*F4</f>
        <v>39895</v>
      </c>
      <c r="L4" s="6">
        <f>518*F4</f>
        <v>52318</v>
      </c>
      <c r="M4" s="6">
        <f>590*F4</f>
        <v>59590</v>
      </c>
      <c r="N4" s="7">
        <f>780*F4</f>
        <v>78780</v>
      </c>
      <c r="O4" s="7">
        <f>1035*F4</f>
        <v>104535</v>
      </c>
      <c r="P4" s="5" t="s">
        <v>35</v>
      </c>
      <c r="Q4" s="5" t="s">
        <v>34</v>
      </c>
      <c r="R4" s="5" t="s">
        <v>12</v>
      </c>
    </row>
    <row r="5" spans="1:18" ht="38.25" x14ac:dyDescent="0.25">
      <c r="A5" s="5" t="s">
        <v>13</v>
      </c>
      <c r="B5" s="5" t="s">
        <v>8</v>
      </c>
      <c r="C5" s="10" t="s">
        <v>2</v>
      </c>
      <c r="D5" s="12" t="s">
        <v>17</v>
      </c>
      <c r="E5" s="11" t="s">
        <v>7</v>
      </c>
      <c r="F5" s="13">
        <v>240</v>
      </c>
      <c r="G5" s="5">
        <v>1</v>
      </c>
      <c r="H5" s="6">
        <f t="shared" ref="H5:H6" si="1">66*F5</f>
        <v>15840</v>
      </c>
      <c r="I5" s="6">
        <f>115*F5</f>
        <v>27600</v>
      </c>
      <c r="J5" s="6">
        <f>210*F5</f>
        <v>50400</v>
      </c>
      <c r="K5" s="6">
        <f>320*F5</f>
        <v>76800</v>
      </c>
      <c r="L5" s="6">
        <f t="shared" ref="L5:L6" si="2">420*F5</f>
        <v>100800</v>
      </c>
      <c r="M5" s="6">
        <f>480*F5</f>
        <v>115200</v>
      </c>
      <c r="N5" s="7">
        <f t="shared" ref="N5:N6" si="3">630*F5</f>
        <v>151200</v>
      </c>
      <c r="O5" s="7">
        <f t="shared" ref="O5:O6" si="4">840*F5</f>
        <v>201600</v>
      </c>
      <c r="P5" s="5" t="s">
        <v>35</v>
      </c>
      <c r="Q5" s="5" t="s">
        <v>34</v>
      </c>
      <c r="R5" s="5" t="s">
        <v>12</v>
      </c>
    </row>
    <row r="6" spans="1:18" ht="38.25" x14ac:dyDescent="0.25">
      <c r="A6" s="5" t="s">
        <v>13</v>
      </c>
      <c r="B6" s="5" t="s">
        <v>8</v>
      </c>
      <c r="C6" s="10" t="s">
        <v>2</v>
      </c>
      <c r="D6" s="12" t="s">
        <v>18</v>
      </c>
      <c r="E6" s="11" t="s">
        <v>7</v>
      </c>
      <c r="F6" s="13">
        <v>52</v>
      </c>
      <c r="G6" s="5">
        <v>1</v>
      </c>
      <c r="H6" s="6">
        <f t="shared" si="1"/>
        <v>3432</v>
      </c>
      <c r="I6" s="6">
        <f t="shared" ref="I6" si="5">114*F6</f>
        <v>5928</v>
      </c>
      <c r="J6" s="6">
        <f>200*F6</f>
        <v>10400</v>
      </c>
      <c r="K6" s="6">
        <f>330*F6</f>
        <v>17160</v>
      </c>
      <c r="L6" s="6">
        <f t="shared" si="2"/>
        <v>21840</v>
      </c>
      <c r="M6" s="6">
        <f t="shared" ref="M6" si="6">486*F6</f>
        <v>25272</v>
      </c>
      <c r="N6" s="7">
        <f t="shared" si="3"/>
        <v>32760</v>
      </c>
      <c r="O6" s="7">
        <f t="shared" si="4"/>
        <v>43680</v>
      </c>
      <c r="P6" s="5" t="s">
        <v>35</v>
      </c>
      <c r="Q6" s="5" t="s">
        <v>34</v>
      </c>
      <c r="R6" s="5" t="s">
        <v>12</v>
      </c>
    </row>
    <row r="7" spans="1:18" ht="38.25" x14ac:dyDescent="0.25">
      <c r="A7" s="5" t="s">
        <v>13</v>
      </c>
      <c r="B7" s="5" t="s">
        <v>8</v>
      </c>
      <c r="C7" s="10" t="s">
        <v>2</v>
      </c>
      <c r="D7" s="12" t="s">
        <v>19</v>
      </c>
      <c r="E7" s="11" t="s">
        <v>7</v>
      </c>
      <c r="F7" s="13">
        <v>93</v>
      </c>
      <c r="G7" s="5">
        <v>1</v>
      </c>
      <c r="H7" s="6">
        <f>75*F7</f>
        <v>6975</v>
      </c>
      <c r="I7" s="6">
        <f>130*F7</f>
        <v>12090</v>
      </c>
      <c r="J7" s="6">
        <f>260*F7</f>
        <v>24180</v>
      </c>
      <c r="K7" s="6">
        <f>390*F7</f>
        <v>36270</v>
      </c>
      <c r="L7" s="6">
        <f>518*F7</f>
        <v>48174</v>
      </c>
      <c r="M7" s="6">
        <f>590*F7</f>
        <v>54870</v>
      </c>
      <c r="N7" s="7">
        <f>775*F7</f>
        <v>72075</v>
      </c>
      <c r="O7" s="7">
        <f>1035*F7</f>
        <v>96255</v>
      </c>
      <c r="P7" s="5" t="s">
        <v>35</v>
      </c>
      <c r="Q7" s="5" t="s">
        <v>34</v>
      </c>
      <c r="R7" s="5" t="s">
        <v>12</v>
      </c>
    </row>
    <row r="8" spans="1:18" ht="38.25" x14ac:dyDescent="0.25">
      <c r="A8" s="5" t="s">
        <v>13</v>
      </c>
      <c r="B8" s="5" t="s">
        <v>8</v>
      </c>
      <c r="C8" s="10" t="s">
        <v>2</v>
      </c>
      <c r="D8" s="12" t="s">
        <v>20</v>
      </c>
      <c r="E8" s="11" t="s">
        <v>7</v>
      </c>
      <c r="F8" s="13">
        <v>64</v>
      </c>
      <c r="G8" s="5">
        <v>1</v>
      </c>
      <c r="H8" s="6">
        <f>75*F8</f>
        <v>4800</v>
      </c>
      <c r="I8" s="6">
        <f>130*F8</f>
        <v>8320</v>
      </c>
      <c r="J8" s="6">
        <f t="shared" ref="J8" si="7">250*F8</f>
        <v>16000</v>
      </c>
      <c r="K8" s="6">
        <f>390*F8</f>
        <v>24960</v>
      </c>
      <c r="L8" s="6">
        <f>518*F8</f>
        <v>33152</v>
      </c>
      <c r="M8" s="6">
        <f>590*F8</f>
        <v>37760</v>
      </c>
      <c r="N8" s="7">
        <f>770*F8</f>
        <v>49280</v>
      </c>
      <c r="O8" s="7">
        <f>1035*F8</f>
        <v>66240</v>
      </c>
      <c r="P8" s="5" t="s">
        <v>35</v>
      </c>
      <c r="Q8" s="5" t="s">
        <v>34</v>
      </c>
      <c r="R8" s="5" t="s">
        <v>12</v>
      </c>
    </row>
    <row r="9" spans="1:18" ht="38.25" x14ac:dyDescent="0.25">
      <c r="A9" s="5" t="s">
        <v>13</v>
      </c>
      <c r="B9" s="5" t="s">
        <v>8</v>
      </c>
      <c r="C9" s="10" t="s">
        <v>2</v>
      </c>
      <c r="D9" s="12" t="s">
        <v>21</v>
      </c>
      <c r="E9" s="11" t="s">
        <v>7</v>
      </c>
      <c r="F9" s="13">
        <v>76</v>
      </c>
      <c r="G9" s="5">
        <v>1</v>
      </c>
      <c r="H9" s="6">
        <f>125*F9</f>
        <v>9500</v>
      </c>
      <c r="I9" s="6">
        <f>210*F9</f>
        <v>15960</v>
      </c>
      <c r="J9" s="6">
        <f>390*F9</f>
        <v>29640</v>
      </c>
      <c r="K9" s="6">
        <f>605*F9</f>
        <v>45980</v>
      </c>
      <c r="L9" s="6">
        <f>792*F9</f>
        <v>60192</v>
      </c>
      <c r="M9" s="6">
        <f>918*F9</f>
        <v>69768</v>
      </c>
      <c r="N9" s="7">
        <f>1180*F9</f>
        <v>89680</v>
      </c>
      <c r="O9" s="7">
        <f>1585*F9</f>
        <v>120460</v>
      </c>
      <c r="P9" s="5" t="s">
        <v>35</v>
      </c>
      <c r="Q9" s="5" t="s">
        <v>34</v>
      </c>
      <c r="R9" s="5" t="s">
        <v>12</v>
      </c>
    </row>
    <row r="10" spans="1:18" ht="38.25" x14ac:dyDescent="0.25">
      <c r="A10" s="5" t="s">
        <v>13</v>
      </c>
      <c r="B10" s="5" t="s">
        <v>8</v>
      </c>
      <c r="C10" s="10" t="s">
        <v>2</v>
      </c>
      <c r="D10" s="12" t="s">
        <v>22</v>
      </c>
      <c r="E10" s="11" t="s">
        <v>7</v>
      </c>
      <c r="F10" s="13">
        <v>258</v>
      </c>
      <c r="G10" s="5">
        <v>1</v>
      </c>
      <c r="H10" s="6">
        <f t="shared" ref="H10:H11" si="8">125*F10</f>
        <v>32250</v>
      </c>
      <c r="I10" s="6">
        <f>210*F10</f>
        <v>54180</v>
      </c>
      <c r="J10" s="6">
        <f>400*F10</f>
        <v>103200</v>
      </c>
      <c r="K10" s="6">
        <f>605*F10</f>
        <v>156090</v>
      </c>
      <c r="L10" s="6">
        <f t="shared" ref="L10:L11" si="9">792*F10</f>
        <v>204336</v>
      </c>
      <c r="M10" s="6">
        <f t="shared" ref="M10:M11" si="10">918*F10</f>
        <v>236844</v>
      </c>
      <c r="N10" s="7">
        <f t="shared" ref="N10:N11" si="11">1180*F10</f>
        <v>304440</v>
      </c>
      <c r="O10" s="7">
        <f>1585*F10</f>
        <v>408930</v>
      </c>
      <c r="P10" s="5" t="s">
        <v>35</v>
      </c>
      <c r="Q10" s="5" t="s">
        <v>34</v>
      </c>
      <c r="R10" s="5" t="s">
        <v>12</v>
      </c>
    </row>
    <row r="11" spans="1:18" ht="38.25" x14ac:dyDescent="0.25">
      <c r="A11" s="5" t="s">
        <v>13</v>
      </c>
      <c r="B11" s="5" t="s">
        <v>8</v>
      </c>
      <c r="C11" s="10" t="s">
        <v>2</v>
      </c>
      <c r="D11" s="12" t="s">
        <v>23</v>
      </c>
      <c r="E11" s="11" t="s">
        <v>7</v>
      </c>
      <c r="F11" s="13">
        <v>152</v>
      </c>
      <c r="G11" s="5">
        <v>1</v>
      </c>
      <c r="H11" s="6">
        <f t="shared" si="8"/>
        <v>19000</v>
      </c>
      <c r="I11" s="6">
        <f>210*F11</f>
        <v>31920</v>
      </c>
      <c r="J11" s="6">
        <f>400*F11</f>
        <v>60800</v>
      </c>
      <c r="K11" s="6">
        <f>605*F11</f>
        <v>91960</v>
      </c>
      <c r="L11" s="6">
        <f t="shared" si="9"/>
        <v>120384</v>
      </c>
      <c r="M11" s="6">
        <f t="shared" si="10"/>
        <v>139536</v>
      </c>
      <c r="N11" s="7">
        <f t="shared" si="11"/>
        <v>179360</v>
      </c>
      <c r="O11" s="7">
        <f>1585*F11</f>
        <v>240920</v>
      </c>
      <c r="P11" s="5" t="s">
        <v>35</v>
      </c>
      <c r="Q11" s="5" t="s">
        <v>34</v>
      </c>
      <c r="R11" s="5" t="s">
        <v>12</v>
      </c>
    </row>
    <row r="12" spans="1:18" ht="38.25" x14ac:dyDescent="0.25">
      <c r="A12" s="5" t="s">
        <v>13</v>
      </c>
      <c r="B12" s="5" t="s">
        <v>8</v>
      </c>
      <c r="C12" s="10" t="s">
        <v>2</v>
      </c>
      <c r="D12" s="12" t="s">
        <v>24</v>
      </c>
      <c r="E12" s="11" t="s">
        <v>7</v>
      </c>
      <c r="F12" s="13">
        <v>102</v>
      </c>
      <c r="G12" s="5">
        <v>1</v>
      </c>
      <c r="H12" s="6">
        <f>200*F12</f>
        <v>20400</v>
      </c>
      <c r="I12" s="6">
        <f>320*F12</f>
        <v>32640</v>
      </c>
      <c r="J12" s="6">
        <f>590*F12</f>
        <v>60180</v>
      </c>
      <c r="K12" s="6">
        <f>900*F12</f>
        <v>91800</v>
      </c>
      <c r="L12" s="6">
        <f>1250*F12</f>
        <v>127500</v>
      </c>
      <c r="M12" s="6" t="s">
        <v>33</v>
      </c>
      <c r="N12" s="6" t="s">
        <v>33</v>
      </c>
      <c r="O12" s="6" t="s">
        <v>33</v>
      </c>
      <c r="P12" s="5" t="s">
        <v>35</v>
      </c>
      <c r="Q12" s="5" t="s">
        <v>34</v>
      </c>
      <c r="R12" s="5" t="s">
        <v>12</v>
      </c>
    </row>
  </sheetData>
  <autoFilter ref="A1:R1"/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C11" r:id="rId10"/>
    <hyperlink ref="C12" r:id="rId11"/>
    <hyperlink ref="E2" r:id="rId12"/>
    <hyperlink ref="E3" r:id="rId13"/>
    <hyperlink ref="E4" r:id="rId14"/>
    <hyperlink ref="E5" r:id="rId15"/>
    <hyperlink ref="E6" r:id="rId16"/>
    <hyperlink ref="E7" r:id="rId17"/>
    <hyperlink ref="E8" r:id="rId18"/>
    <hyperlink ref="E9" r:id="rId19"/>
    <hyperlink ref="E10" r:id="rId20"/>
    <hyperlink ref="E11" r:id="rId21"/>
    <hyperlink ref="E12" r:id="rId22"/>
  </hyperlinks>
  <pageMargins left="0.7" right="0.7" top="0.75" bottom="0.75" header="0.3" footer="0.3"/>
  <pageSetup paperSize="9" orientation="portrait" horizontalDpi="300" verticalDpi="30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2026-02-08T15:12:50Z</dcterms:modified>
</cp:coreProperties>
</file>