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Мониторы!$A$1:$V$2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7" i="1" l="1"/>
  <c r="P37" i="1" s="1"/>
  <c r="Q37" i="1" s="1"/>
  <c r="R37" i="1" s="1"/>
  <c r="N25" i="1"/>
  <c r="P25" i="1" s="1"/>
  <c r="Q25" i="1" s="1"/>
  <c r="R25" i="1" s="1"/>
  <c r="P31" i="1" l="1"/>
  <c r="Q31" i="1" s="1"/>
  <c r="R31" i="1" s="1"/>
  <c r="P22" i="1"/>
  <c r="Q22" i="1" s="1"/>
  <c r="R22" i="1" s="1"/>
  <c r="P18" i="1"/>
  <c r="Q18" i="1" s="1"/>
  <c r="R18" i="1" s="1"/>
  <c r="N18" i="1"/>
  <c r="N19" i="1"/>
  <c r="P19" i="1" s="1"/>
  <c r="Q19" i="1" s="1"/>
  <c r="R19" i="1" s="1"/>
  <c r="N20" i="1"/>
  <c r="P20" i="1" s="1"/>
  <c r="Q20" i="1" s="1"/>
  <c r="R20" i="1" s="1"/>
  <c r="N21" i="1"/>
  <c r="P21" i="1" s="1"/>
  <c r="Q21" i="1" s="1"/>
  <c r="R21" i="1" s="1"/>
  <c r="N22" i="1"/>
  <c r="N23" i="1"/>
  <c r="P23" i="1" s="1"/>
  <c r="Q23" i="1" s="1"/>
  <c r="R23" i="1" s="1"/>
  <c r="N24" i="1"/>
  <c r="P24" i="1" s="1"/>
  <c r="Q24" i="1" s="1"/>
  <c r="R24" i="1" s="1"/>
  <c r="N26" i="1"/>
  <c r="P26" i="1" s="1"/>
  <c r="Q26" i="1" s="1"/>
  <c r="R26" i="1" s="1"/>
  <c r="N27" i="1"/>
  <c r="P27" i="1" s="1"/>
  <c r="Q27" i="1" s="1"/>
  <c r="R27" i="1" s="1"/>
  <c r="N28" i="1"/>
  <c r="P28" i="1" s="1"/>
  <c r="Q28" i="1" s="1"/>
  <c r="R28" i="1" s="1"/>
  <c r="N29" i="1"/>
  <c r="P29" i="1" s="1"/>
  <c r="Q29" i="1" s="1"/>
  <c r="R29" i="1" s="1"/>
  <c r="N30" i="1"/>
  <c r="P30" i="1" s="1"/>
  <c r="Q30" i="1" s="1"/>
  <c r="R30" i="1" s="1"/>
  <c r="N31" i="1"/>
  <c r="N32" i="1"/>
  <c r="P32" i="1" s="1"/>
  <c r="Q32" i="1" s="1"/>
  <c r="R32" i="1" s="1"/>
  <c r="N33" i="1"/>
  <c r="P33" i="1" s="1"/>
  <c r="Q33" i="1" s="1"/>
  <c r="R33" i="1" s="1"/>
  <c r="N34" i="1"/>
  <c r="P34" i="1" s="1"/>
  <c r="Q34" i="1" s="1"/>
  <c r="R34" i="1" s="1"/>
  <c r="N35" i="1"/>
  <c r="P35" i="1" s="1"/>
  <c r="Q35" i="1" s="1"/>
  <c r="R35" i="1" s="1"/>
  <c r="N36" i="1"/>
  <c r="P36" i="1" s="1"/>
  <c r="Q36" i="1" s="1"/>
  <c r="R36" i="1" s="1"/>
  <c r="N38" i="1"/>
  <c r="P38" i="1" s="1"/>
  <c r="Q38" i="1" s="1"/>
  <c r="R38" i="1" s="1"/>
  <c r="N39" i="1"/>
  <c r="P39" i="1" s="1"/>
  <c r="Q39" i="1" s="1"/>
  <c r="R39" i="1" s="1"/>
  <c r="N13" i="1" l="1"/>
  <c r="P13" i="1" s="1"/>
  <c r="Q13" i="1" s="1"/>
  <c r="R13" i="1" s="1"/>
  <c r="N14" i="1"/>
  <c r="P14" i="1" s="1"/>
  <c r="Q14" i="1" s="1"/>
  <c r="R14" i="1" s="1"/>
  <c r="N15" i="1"/>
  <c r="P15" i="1" s="1"/>
  <c r="Q15" i="1" s="1"/>
  <c r="R15" i="1" s="1"/>
  <c r="N16" i="1"/>
  <c r="P16" i="1" s="1"/>
  <c r="Q16" i="1" s="1"/>
  <c r="R16" i="1" s="1"/>
  <c r="N17" i="1"/>
  <c r="P17" i="1" s="1"/>
  <c r="Q17" i="1" s="1"/>
  <c r="R17" i="1" s="1"/>
  <c r="N12" i="1"/>
  <c r="P12" i="1" s="1"/>
  <c r="Q12" i="1" s="1"/>
  <c r="R12" i="1" s="1"/>
  <c r="N11" i="1" l="1"/>
  <c r="P11" i="1" s="1"/>
  <c r="Q11" i="1" s="1"/>
  <c r="R11" i="1" s="1"/>
  <c r="N10" i="1"/>
  <c r="P10" i="1" s="1"/>
  <c r="Q10" i="1" s="1"/>
  <c r="R10" i="1" s="1"/>
  <c r="N9" i="1"/>
  <c r="P9" i="1" s="1"/>
  <c r="Q9" i="1" s="1"/>
  <c r="R9" i="1" s="1"/>
  <c r="N8" i="1"/>
  <c r="P8" i="1" s="1"/>
  <c r="Q8" i="1" s="1"/>
  <c r="R8" i="1" s="1"/>
  <c r="N7" i="1"/>
  <c r="P7" i="1" s="1"/>
  <c r="Q7" i="1" s="1"/>
  <c r="R7" i="1" s="1"/>
  <c r="N6" i="1"/>
  <c r="P6" i="1" s="1"/>
  <c r="Q6" i="1" s="1"/>
  <c r="R6" i="1" s="1"/>
  <c r="N5" i="1"/>
  <c r="P5" i="1" s="1"/>
  <c r="Q5" i="1" s="1"/>
  <c r="R5" i="1" s="1"/>
  <c r="N4" i="1"/>
  <c r="P4" i="1" s="1"/>
  <c r="Q4" i="1" s="1"/>
  <c r="R4" i="1" s="1"/>
  <c r="N3" i="1"/>
  <c r="P3" i="1" s="1"/>
  <c r="Q3" i="1" s="1"/>
  <c r="R3" i="1" s="1"/>
  <c r="N2" i="1"/>
  <c r="P2" i="1" l="1"/>
  <c r="Q2" i="1" s="1"/>
  <c r="R2" i="1" s="1"/>
</calcChain>
</file>

<file path=xl/sharedStrings.xml><?xml version="1.0" encoding="utf-8"?>
<sst xmlns="http://schemas.openxmlformats.org/spreadsheetml/2006/main" count="554" uniqueCount="108">
  <si>
    <t>Город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</si>
  <si>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</si>
  <si>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</si>
  <si>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</si>
  <si>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</si>
  <si>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</si>
  <si>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</si>
  <si>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</si>
  <si>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Сторона</t>
  </si>
  <si>
    <t>А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</si>
  <si>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</si>
  <si>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</si>
  <si>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</si>
  <si>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</si>
  <si>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Вид рекламы</t>
  </si>
  <si>
    <t>Количество конструкций</t>
  </si>
  <si>
    <t>График работы</t>
  </si>
  <si>
    <t>Стоимость</t>
  </si>
  <si>
    <t>Предоставляется в течение 7 рабочих дней со дня размещения рекламы</t>
  </si>
  <si>
    <t>Реклама на мониторах в лифтах</t>
  </si>
  <si>
    <t>Район</t>
  </si>
  <si>
    <t>Ссылка</t>
  </si>
  <si>
    <t>Разрешение, px.</t>
  </si>
  <si>
    <t xml:space="preserve">1920х1080     </t>
  </si>
  <si>
    <t>ПН-ВС: 00:00 - 24:00</t>
  </si>
  <si>
    <t>С 1 числа каждого месяца</t>
  </si>
  <si>
    <t>Краснодар</t>
  </si>
  <si>
    <t>ЖК Самолет 1</t>
  </si>
  <si>
    <t xml:space="preserve"> Выходов в час на 1 мониторе</t>
  </si>
  <si>
    <t>Выходов в день на 1 мониторе</t>
  </si>
  <si>
    <t>Выходов за период на 1 мониторе</t>
  </si>
  <si>
    <t>Выходов за период на всех мониторах</t>
  </si>
  <si>
    <t>45.093543, 38.904193</t>
  </si>
  <si>
    <t>ЖК Самолет 2</t>
  </si>
  <si>
    <t>45.097857, 38.908083</t>
  </si>
  <si>
    <t>ЖК Самолет 3</t>
  </si>
  <si>
    <t>45.094179, 38.900609</t>
  </si>
  <si>
    <t>ЖК Самолет 4</t>
  </si>
  <si>
    <t>45.098213, 38.904562</t>
  </si>
  <si>
    <t>ЖК Самолет 5</t>
  </si>
  <si>
    <t>45.102813, 38.908586</t>
  </si>
  <si>
    <t>ЖК «Парк победы»</t>
  </si>
  <si>
    <t>45.105366, 38.953819</t>
  </si>
  <si>
    <t>ЖК «Родные просторы»</t>
  </si>
  <si>
    <t>45.062672, 39.145241</t>
  </si>
  <si>
    <t>ЖК «Сказка Град»</t>
  </si>
  <si>
    <t>45.014237, 39.093960</t>
  </si>
  <si>
    <t>ЖК «Октябрьский»</t>
  </si>
  <si>
    <t>45.039598, 38.969869</t>
  </si>
  <si>
    <t>ЖК «Абрикосово»</t>
  </si>
  <si>
    <t>45.073776, 39.042435</t>
  </si>
  <si>
    <t>Адреса</t>
  </si>
  <si>
    <t>45.026371, 38.959160</t>
  </si>
  <si>
    <t>45.095586, 38.906269</t>
  </si>
  <si>
    <t>45.061115, 38.945094</t>
  </si>
  <si>
    <t>45.023483, 38.959297</t>
  </si>
  <si>
    <t>45.060127, 38.940071</t>
  </si>
  <si>
    <t>45.077828, 39.002421</t>
  </si>
  <si>
    <t>ЖК Адмирал</t>
  </si>
  <si>
    <t>ЖК Грани</t>
  </si>
  <si>
    <t>ЖК Седьмой Континент</t>
  </si>
  <si>
    <t>ЖК Капитал</t>
  </si>
  <si>
    <t>ЖК На Высоте</t>
  </si>
  <si>
    <t>ЖК Дом на Московской</t>
  </si>
  <si>
    <t>ЖК Симфония</t>
  </si>
  <si>
    <t>ЖК Трио</t>
  </si>
  <si>
    <t>ЖК Екатеринодар</t>
  </si>
  <si>
    <t>ЖК Sport Village</t>
  </si>
  <si>
    <t>ЖК Облака</t>
  </si>
  <si>
    <t>ЖК Аксиома</t>
  </si>
  <si>
    <t>ЖК Замок</t>
  </si>
  <si>
    <t>ЖК Новый Город</t>
  </si>
  <si>
    <t>ЖК Европейский</t>
  </si>
  <si>
    <t>ЖК Империал</t>
  </si>
  <si>
    <t>ЖК Альфа</t>
  </si>
  <si>
    <t>ЖК Элегант + Фамилия</t>
  </si>
  <si>
    <t>ЖК Айвазовский</t>
  </si>
  <si>
    <t>ЖК Октябрьский 1</t>
  </si>
  <si>
    <t>ЖК Центральный</t>
  </si>
  <si>
    <t>ЖК Краснодар</t>
  </si>
  <si>
    <t>ЖК Краснодар сити</t>
  </si>
  <si>
    <t>ЖК На Садовой</t>
  </si>
  <si>
    <t>ЖК Триумф</t>
  </si>
  <si>
    <t>ЖК Кларисса+Пушкин</t>
  </si>
  <si>
    <t>ЖК Бригантина</t>
  </si>
  <si>
    <t>ЖК Грани 1</t>
  </si>
  <si>
    <t>45.058483, 38.962456</t>
  </si>
  <si>
    <t>45.039961, 38.911119</t>
  </si>
  <si>
    <t>45.037732, 38.943153</t>
  </si>
  <si>
    <t>45.006004, 39.106799</t>
  </si>
  <si>
    <t>45.031579, 39.051814</t>
  </si>
  <si>
    <t>45.024525, 39.049866</t>
  </si>
  <si>
    <t>45.017404, 39.046567</t>
  </si>
  <si>
    <t>45.036730, 38.971020</t>
  </si>
  <si>
    <t>45.023552, 38.991060</t>
  </si>
  <si>
    <t>45.063362, 38.983676</t>
  </si>
  <si>
    <t>45.041585, 38.993935</t>
  </si>
  <si>
    <t>45.052748, 38.969663</t>
  </si>
  <si>
    <t>45.020143, 38.960401</t>
  </si>
  <si>
    <t>45.021908, 38.958110</t>
  </si>
  <si>
    <t>45.053390, 39.018673</t>
  </si>
  <si>
    <t>45.066349, 38.950878</t>
  </si>
  <si>
    <t>45.067449, 38.954149</t>
  </si>
  <si>
    <t>45.092135, 38.916388</t>
  </si>
  <si>
    <t>45.092821, 38.914922</t>
  </si>
  <si>
    <t>45.112164, 38.921364</t>
  </si>
  <si>
    <t>С 10 числа каждого месяца</t>
  </si>
  <si>
    <t>С 1 по 5 и с 15 по 20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</si>
</sst>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cqejZZ7s7Nev5Q" TargetMode="External"/><Relationship Id="rId21" Type="http://schemas.openxmlformats.org/officeDocument/2006/relationships/hyperlink" Target="https://yandex.ru/maps/-/CPEriMlD" TargetMode="External"/><Relationship Id="rId42" Type="http://schemas.openxmlformats.org/officeDocument/2006/relationships/hyperlink" Target="https://yandex.ru/maps/-/CPEge-YY" TargetMode="External"/><Relationship Id="rId47" Type="http://schemas.openxmlformats.org/officeDocument/2006/relationships/hyperlink" Target="https://disk.yandex.ru/i/EtLG3tiKZpMmEA" TargetMode="External"/><Relationship Id="rId63" Type="http://schemas.openxmlformats.org/officeDocument/2006/relationships/hyperlink" Target="https://disk.yandex.ru/d/NxnPEmRdX9hIZw" TargetMode="External"/><Relationship Id="rId68" Type="http://schemas.openxmlformats.org/officeDocument/2006/relationships/hyperlink" Target="https://disk.yandex.ru/d/NxnPEmRdX9hIZw" TargetMode="External"/><Relationship Id="rId84" Type="http://schemas.openxmlformats.org/officeDocument/2006/relationships/hyperlink" Target="https://yandex.ru/maps/-/CPEkULNS" TargetMode="External"/><Relationship Id="rId89" Type="http://schemas.openxmlformats.org/officeDocument/2006/relationships/hyperlink" Target="https://yandex.ru/maps/-/CPEk4F~m" TargetMode="External"/><Relationship Id="rId112" Type="http://schemas.openxmlformats.org/officeDocument/2006/relationships/hyperlink" Target="https://disk.yandex.ru/i/3Nrfxd0kbmU8Kw" TargetMode="External"/><Relationship Id="rId16" Type="http://schemas.openxmlformats.org/officeDocument/2006/relationships/hyperlink" Target="https://yandex.ru/maps/-/CPEreTJm" TargetMode="External"/><Relationship Id="rId107" Type="http://schemas.openxmlformats.org/officeDocument/2006/relationships/hyperlink" Target="https://disk.yandex.ru/i/MzwQfF6VkNStkw" TargetMode="External"/><Relationship Id="rId11" Type="http://schemas.openxmlformats.org/officeDocument/2006/relationships/hyperlink" Target="https://disk.yandex.ru/i/gsBw6a09cPd8KQ" TargetMode="External"/><Relationship Id="rId24" Type="http://schemas.openxmlformats.org/officeDocument/2006/relationships/hyperlink" Target="https://yandex.ru/maps/-/CPEriF86" TargetMode="External"/><Relationship Id="rId32" Type="http://schemas.openxmlformats.org/officeDocument/2006/relationships/hyperlink" Target="https://disk.yandex.ru/d/NxnPEmRdX9hIZw" TargetMode="External"/><Relationship Id="rId37" Type="http://schemas.openxmlformats.org/officeDocument/2006/relationships/hyperlink" Target="https://yandex.ru/maps/-/CPEge63D" TargetMode="External"/><Relationship Id="rId40" Type="http://schemas.openxmlformats.org/officeDocument/2006/relationships/hyperlink" Target="https://yandex.ru/maps/-/CPEgeDkv" TargetMode="External"/><Relationship Id="rId45" Type="http://schemas.openxmlformats.org/officeDocument/2006/relationships/hyperlink" Target="https://disk.yandex.ru/i/eBvyMKWdxZWvuw" TargetMode="External"/><Relationship Id="rId53" Type="http://schemas.openxmlformats.org/officeDocument/2006/relationships/hyperlink" Target="https://disk.yandex.ru/d/NxnPEmRdX9hIZw" TargetMode="External"/><Relationship Id="rId58" Type="http://schemas.openxmlformats.org/officeDocument/2006/relationships/hyperlink" Target="https://disk.yandex.ru/d/NxnPEmRdX9hIZw" TargetMode="External"/><Relationship Id="rId66" Type="http://schemas.openxmlformats.org/officeDocument/2006/relationships/hyperlink" Target="https://disk.yandex.ru/d/NxnPEmRdX9hIZw" TargetMode="External"/><Relationship Id="rId74" Type="http://schemas.openxmlformats.org/officeDocument/2006/relationships/hyperlink" Target="https://yandex.ru/maps/-/CPEkIX6M" TargetMode="External"/><Relationship Id="rId79" Type="http://schemas.openxmlformats.org/officeDocument/2006/relationships/hyperlink" Target="https://disk.yandex.ru/i/cqejZZ7s7Nev5Q" TargetMode="External"/><Relationship Id="rId87" Type="http://schemas.openxmlformats.org/officeDocument/2006/relationships/hyperlink" Target="https://yandex.ru/maps/-/CPEkYLkq" TargetMode="External"/><Relationship Id="rId102" Type="http://schemas.openxmlformats.org/officeDocument/2006/relationships/hyperlink" Target="https://disk.yandex.ru/d/S1dyPt2dw0xm7w" TargetMode="External"/><Relationship Id="rId110" Type="http://schemas.openxmlformats.org/officeDocument/2006/relationships/hyperlink" Target="https://disk.yandex.ru/i/_x8uiyf2VlYFKA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FbULx6aWZSAOkw" TargetMode="External"/><Relationship Id="rId61" Type="http://schemas.openxmlformats.org/officeDocument/2006/relationships/hyperlink" Target="https://disk.yandex.ru/d/NxnPEmRdX9hIZw" TargetMode="External"/><Relationship Id="rId82" Type="http://schemas.openxmlformats.org/officeDocument/2006/relationships/hyperlink" Target="https://yandex.ru/maps/-/CPEkUYyz" TargetMode="External"/><Relationship Id="rId90" Type="http://schemas.openxmlformats.org/officeDocument/2006/relationships/hyperlink" Target="https://yandex.ru/maps/-/CPEk4KZE" TargetMode="External"/><Relationship Id="rId95" Type="http://schemas.openxmlformats.org/officeDocument/2006/relationships/hyperlink" Target="https://disk.yandex.ru/i/YrrHCgyInnK6eg" TargetMode="External"/><Relationship Id="rId19" Type="http://schemas.openxmlformats.org/officeDocument/2006/relationships/hyperlink" Target="https://disk.yandex.ru/d/NxnPEmRdX9hIZw" TargetMode="External"/><Relationship Id="rId14" Type="http://schemas.openxmlformats.org/officeDocument/2006/relationships/hyperlink" Target="https://disk.yandex.ru/i/W3MIAxW3VWtfMw" TargetMode="External"/><Relationship Id="rId22" Type="http://schemas.openxmlformats.org/officeDocument/2006/relationships/hyperlink" Target="https://disk.yandex.ru/d/NxnPEmRdX9hIZw" TargetMode="External"/><Relationship Id="rId27" Type="http://schemas.openxmlformats.org/officeDocument/2006/relationships/hyperlink" Target="https://yandex.ru/maps/-/CPEriC~A" TargetMode="External"/><Relationship Id="rId30" Type="http://schemas.openxmlformats.org/officeDocument/2006/relationships/hyperlink" Target="https://yandex.ru/maps/-/CPEriWL3" TargetMode="External"/><Relationship Id="rId35" Type="http://schemas.openxmlformats.org/officeDocument/2006/relationships/hyperlink" Target="https://disk.yandex.ru/d/NxnPEmRdX9hIZw" TargetMode="External"/><Relationship Id="rId43" Type="http://schemas.openxmlformats.org/officeDocument/2006/relationships/hyperlink" Target="https://disk.yandex.ru/i/GUbgRcprvDCj6A" TargetMode="External"/><Relationship Id="rId48" Type="http://schemas.openxmlformats.org/officeDocument/2006/relationships/hyperlink" Target="https://disk.yandex.ru/i/ySBrq3bpKxuyIA" TargetMode="External"/><Relationship Id="rId56" Type="http://schemas.openxmlformats.org/officeDocument/2006/relationships/hyperlink" Target="https://disk.yandex.ru/d/NxnPEmRdX9hIZw" TargetMode="External"/><Relationship Id="rId64" Type="http://schemas.openxmlformats.org/officeDocument/2006/relationships/hyperlink" Target="https://disk.yandex.ru/d/NxnPEmRdX9hIZw" TargetMode="External"/><Relationship Id="rId69" Type="http://schemas.openxmlformats.org/officeDocument/2006/relationships/hyperlink" Target="https://disk.yandex.ru/d/NxnPEmRdX9hIZw" TargetMode="External"/><Relationship Id="rId77" Type="http://schemas.openxmlformats.org/officeDocument/2006/relationships/hyperlink" Target="https://yandex.ru/maps/-/CPEkM-iL" TargetMode="External"/><Relationship Id="rId100" Type="http://schemas.openxmlformats.org/officeDocument/2006/relationships/hyperlink" Target="https://disk.yandex.ru/i/xqpZsLVbHAdf2Q" TargetMode="External"/><Relationship Id="rId105" Type="http://schemas.openxmlformats.org/officeDocument/2006/relationships/hyperlink" Target="https://disk.yandex.ru/i/e8i7zqsxkWE37Q" TargetMode="External"/><Relationship Id="rId113" Type="http://schemas.openxmlformats.org/officeDocument/2006/relationships/hyperlink" Target="https://disk.yandex.ru/d/BE7POMawrpfk9w" TargetMode="External"/><Relationship Id="rId8" Type="http://schemas.openxmlformats.org/officeDocument/2006/relationships/hyperlink" Target="https://disk.yandex.ru/i/docwXC7cvjjpjw" TargetMode="External"/><Relationship Id="rId51" Type="http://schemas.openxmlformats.org/officeDocument/2006/relationships/hyperlink" Target="https://disk.yandex.ru/d/NxnPEmRdX9hIZw" TargetMode="External"/><Relationship Id="rId72" Type="http://schemas.openxmlformats.org/officeDocument/2006/relationships/hyperlink" Target="https://yandex.ru/maps/-/CPEkE89Y" TargetMode="External"/><Relationship Id="rId80" Type="http://schemas.openxmlformats.org/officeDocument/2006/relationships/hyperlink" Target="https://yandex.ru/maps/-/CPEkQDoP" TargetMode="External"/><Relationship Id="rId85" Type="http://schemas.openxmlformats.org/officeDocument/2006/relationships/hyperlink" Target="https://yandex.ru/maps/-/CPEkYVzz" TargetMode="External"/><Relationship Id="rId93" Type="http://schemas.openxmlformats.org/officeDocument/2006/relationships/hyperlink" Target="https://yandex.ru/maps/-/CPEk4Llj" TargetMode="External"/><Relationship Id="rId98" Type="http://schemas.openxmlformats.org/officeDocument/2006/relationships/hyperlink" Target="https://disk.yandex.ru/d/0-eXQzPJ02icUw" TargetMode="External"/><Relationship Id="rId3" Type="http://schemas.openxmlformats.org/officeDocument/2006/relationships/hyperlink" Target="https://disk.yandex.ru/d/NxnPEmRdX9hIZw" TargetMode="External"/><Relationship Id="rId12" Type="http://schemas.openxmlformats.org/officeDocument/2006/relationships/hyperlink" Target="https://disk.yandex.ru/d/NxnPEmRdX9hIZw" TargetMode="External"/><Relationship Id="rId17" Type="http://schemas.openxmlformats.org/officeDocument/2006/relationships/hyperlink" Target="https://disk.yandex.ru/i/nyBNisMGsapntw" TargetMode="External"/><Relationship Id="rId25" Type="http://schemas.openxmlformats.org/officeDocument/2006/relationships/hyperlink" Target="https://disk.yandex.ru/d/NxnPEmRdX9hIZw" TargetMode="External"/><Relationship Id="rId33" Type="http://schemas.openxmlformats.org/officeDocument/2006/relationships/hyperlink" Target="https://disk.yandex.ru/d/NxnPEmRdX9hIZw" TargetMode="External"/><Relationship Id="rId38" Type="http://schemas.openxmlformats.org/officeDocument/2006/relationships/hyperlink" Target="https://yandex.ru/maps/-/CPEgeKzs" TargetMode="External"/><Relationship Id="rId46" Type="http://schemas.openxmlformats.org/officeDocument/2006/relationships/hyperlink" Target="https://disk.yandex.ru/i/J30DHezf0vkXYQ" TargetMode="External"/><Relationship Id="rId59" Type="http://schemas.openxmlformats.org/officeDocument/2006/relationships/hyperlink" Target="https://disk.yandex.ru/d/NxnPEmRdX9hIZw" TargetMode="External"/><Relationship Id="rId67" Type="http://schemas.openxmlformats.org/officeDocument/2006/relationships/hyperlink" Target="https://disk.yandex.ru/d/NxnPEmRdX9hIZw" TargetMode="External"/><Relationship Id="rId103" Type="http://schemas.openxmlformats.org/officeDocument/2006/relationships/hyperlink" Target="https://disk.yandex.ru/i/2qc6mZ0Y3dDAKg" TargetMode="External"/><Relationship Id="rId108" Type="http://schemas.openxmlformats.org/officeDocument/2006/relationships/hyperlink" Target="https://disk.yandex.ru/d/4slzKgh5eDdzlg" TargetMode="External"/><Relationship Id="rId20" Type="http://schemas.openxmlformats.org/officeDocument/2006/relationships/hyperlink" Target="https://disk.yandex.ru/i/gyXkvgL30Uq_Sg" TargetMode="External"/><Relationship Id="rId41" Type="http://schemas.openxmlformats.org/officeDocument/2006/relationships/hyperlink" Target="https://yandex.ru/maps/-/CPEgePot" TargetMode="External"/><Relationship Id="rId54" Type="http://schemas.openxmlformats.org/officeDocument/2006/relationships/hyperlink" Target="https://disk.yandex.ru/d/NxnPEmRdX9hIZw" TargetMode="External"/><Relationship Id="rId62" Type="http://schemas.openxmlformats.org/officeDocument/2006/relationships/hyperlink" Target="https://disk.yandex.ru/d/NxnPEmRdX9hIZw" TargetMode="External"/><Relationship Id="rId70" Type="http://schemas.openxmlformats.org/officeDocument/2006/relationships/hyperlink" Target="https://disk.yandex.ru/d/NxnPEmRdX9hIZw" TargetMode="External"/><Relationship Id="rId75" Type="http://schemas.openxmlformats.org/officeDocument/2006/relationships/hyperlink" Target="https://yandex.ru/maps/-/CPEkM67N" TargetMode="External"/><Relationship Id="rId83" Type="http://schemas.openxmlformats.org/officeDocument/2006/relationships/hyperlink" Target="https://yandex.ru/maps/-/CPEkUZNF" TargetMode="External"/><Relationship Id="rId88" Type="http://schemas.openxmlformats.org/officeDocument/2006/relationships/hyperlink" Target="https://yandex.ru/maps/-/CPEk4ULB" TargetMode="External"/><Relationship Id="rId91" Type="http://schemas.openxmlformats.org/officeDocument/2006/relationships/hyperlink" Target="https://yandex.ru/maps/-/CPEgeKzs" TargetMode="External"/><Relationship Id="rId96" Type="http://schemas.openxmlformats.org/officeDocument/2006/relationships/hyperlink" Target="https://disk.yandex.ru/i/EkFr_rih6_kBtw" TargetMode="External"/><Relationship Id="rId111" Type="http://schemas.openxmlformats.org/officeDocument/2006/relationships/hyperlink" Target="https://disk.yandex.ru/i/OiF0GiVh2SoGgQ" TargetMode="External"/><Relationship Id="rId1" Type="http://schemas.openxmlformats.org/officeDocument/2006/relationships/hyperlink" Target="https://yandex.ru/maps/-/CPErYEyN" TargetMode="External"/><Relationship Id="rId6" Type="http://schemas.openxmlformats.org/officeDocument/2006/relationships/hyperlink" Target="https://disk.yandex.ru/d/NxnPEmRdX9hIZw" TargetMode="External"/><Relationship Id="rId15" Type="http://schemas.openxmlformats.org/officeDocument/2006/relationships/hyperlink" Target="https://disk.yandex.ru/d/NxnPEmRdX9hIZw" TargetMode="External"/><Relationship Id="rId23" Type="http://schemas.openxmlformats.org/officeDocument/2006/relationships/hyperlink" Target="https://disk.yandex.ru/i/Hr3v9ATOx40Mgw" TargetMode="External"/><Relationship Id="rId28" Type="http://schemas.openxmlformats.org/officeDocument/2006/relationships/hyperlink" Target="https://disk.yandex.ru/d/NxnPEmRdX9hIZw" TargetMode="External"/><Relationship Id="rId36" Type="http://schemas.openxmlformats.org/officeDocument/2006/relationships/hyperlink" Target="https://disk.yandex.ru/d/NxnPEmRdX9hIZw" TargetMode="External"/><Relationship Id="rId49" Type="http://schemas.openxmlformats.org/officeDocument/2006/relationships/hyperlink" Target="https://disk.yandex.ru/d/NxnPEmRdX9hIZw" TargetMode="External"/><Relationship Id="rId57" Type="http://schemas.openxmlformats.org/officeDocument/2006/relationships/hyperlink" Target="https://disk.yandex.ru/d/NxnPEmRdX9hIZw" TargetMode="External"/><Relationship Id="rId106" Type="http://schemas.openxmlformats.org/officeDocument/2006/relationships/hyperlink" Target="https://disk.yandex.ru/d/lRdNr9f7hrmoeA" TargetMode="External"/><Relationship Id="rId114" Type="http://schemas.openxmlformats.org/officeDocument/2006/relationships/hyperlink" Target="https://disk.yandex.ru/i/-f63IkKsQ58FSQ" TargetMode="External"/><Relationship Id="rId10" Type="http://schemas.openxmlformats.org/officeDocument/2006/relationships/hyperlink" Target="https://yandex.ru/maps/-/CPEreUkE" TargetMode="External"/><Relationship Id="rId31" Type="http://schemas.openxmlformats.org/officeDocument/2006/relationships/hyperlink" Target="https://disk.yandex.ru/d/NxnPEmRdX9hIZw" TargetMode="External"/><Relationship Id="rId44" Type="http://schemas.openxmlformats.org/officeDocument/2006/relationships/hyperlink" Target="https://disk.yandex.ru/i/xx-9SZThp8ye6Q" TargetMode="External"/><Relationship Id="rId52" Type="http://schemas.openxmlformats.org/officeDocument/2006/relationships/hyperlink" Target="https://disk.yandex.ru/d/NxnPEmRdX9hIZw" TargetMode="External"/><Relationship Id="rId60" Type="http://schemas.openxmlformats.org/officeDocument/2006/relationships/hyperlink" Target="https://disk.yandex.ru/d/NxnPEmRdX9hIZw" TargetMode="External"/><Relationship Id="rId65" Type="http://schemas.openxmlformats.org/officeDocument/2006/relationships/hyperlink" Target="https://disk.yandex.ru/d/NxnPEmRdX9hIZw" TargetMode="External"/><Relationship Id="rId73" Type="http://schemas.openxmlformats.org/officeDocument/2006/relationships/hyperlink" Target="https://yandex.ru/maps/-/CPEkIGi9" TargetMode="External"/><Relationship Id="rId78" Type="http://schemas.openxmlformats.org/officeDocument/2006/relationships/hyperlink" Target="https://yandex.ru/maps/-/CPEriC~A" TargetMode="External"/><Relationship Id="rId81" Type="http://schemas.openxmlformats.org/officeDocument/2006/relationships/hyperlink" Target="https://yandex.ru/maps/-/CPEkQ-If" TargetMode="External"/><Relationship Id="rId86" Type="http://schemas.openxmlformats.org/officeDocument/2006/relationships/hyperlink" Target="https://yandex.ru/maps/-/CPEkYSN0" TargetMode="External"/><Relationship Id="rId94" Type="http://schemas.openxmlformats.org/officeDocument/2006/relationships/hyperlink" Target="https://yandex.ru/maps/-/CPEkaA7~" TargetMode="External"/><Relationship Id="rId99" Type="http://schemas.openxmlformats.org/officeDocument/2006/relationships/hyperlink" Target="https://disk.yandex.ru/i/Wfn6_z7XmtFM2Q" TargetMode="External"/><Relationship Id="rId101" Type="http://schemas.openxmlformats.org/officeDocument/2006/relationships/hyperlink" Target="https://disk.yandex.ru/i/8FixUzhlbjhB7w" TargetMode="External"/><Relationship Id="rId4" Type="http://schemas.openxmlformats.org/officeDocument/2006/relationships/hyperlink" Target="https://yandex.ru/maps/-/CPEraDo-" TargetMode="External"/><Relationship Id="rId9" Type="http://schemas.openxmlformats.org/officeDocument/2006/relationships/hyperlink" Target="https://disk.yandex.ru/d/NxnPEmRdX9hIZw" TargetMode="External"/><Relationship Id="rId13" Type="http://schemas.openxmlformats.org/officeDocument/2006/relationships/hyperlink" Target="https://yandex.ru/maps/-/CPEre6pp" TargetMode="External"/><Relationship Id="rId18" Type="http://schemas.openxmlformats.org/officeDocument/2006/relationships/hyperlink" Target="https://disk.yandex.ru/d/NxnPEmRdX9hIZw" TargetMode="External"/><Relationship Id="rId39" Type="http://schemas.openxmlformats.org/officeDocument/2006/relationships/hyperlink" Target="https://yandex.ru/maps/-/CPEgeSKs" TargetMode="External"/><Relationship Id="rId109" Type="http://schemas.openxmlformats.org/officeDocument/2006/relationships/hyperlink" Target="https://disk.yandex.ru/i/w3TL5r0amy8OCg" TargetMode="External"/><Relationship Id="rId34" Type="http://schemas.openxmlformats.org/officeDocument/2006/relationships/hyperlink" Target="https://disk.yandex.ru/d/NxnPEmRdX9hIZw" TargetMode="External"/><Relationship Id="rId50" Type="http://schemas.openxmlformats.org/officeDocument/2006/relationships/hyperlink" Target="https://disk.yandex.ru/d/NxnPEmRdX9hIZw" TargetMode="External"/><Relationship Id="rId55" Type="http://schemas.openxmlformats.org/officeDocument/2006/relationships/hyperlink" Target="https://disk.yandex.ru/d/NxnPEmRdX9hIZw" TargetMode="External"/><Relationship Id="rId76" Type="http://schemas.openxmlformats.org/officeDocument/2006/relationships/hyperlink" Target="https://yandex.ru/maps/-/CPEkMTjp" TargetMode="External"/><Relationship Id="rId97" Type="http://schemas.openxmlformats.org/officeDocument/2006/relationships/hyperlink" Target="https://disk.yandex.ru/i/pXrRxr2q_lUCxg" TargetMode="External"/><Relationship Id="rId104" Type="http://schemas.openxmlformats.org/officeDocument/2006/relationships/hyperlink" Target="https://disk.yandex.ru/i/n_SzDLmNAIOZEg" TargetMode="External"/><Relationship Id="rId7" Type="http://schemas.openxmlformats.org/officeDocument/2006/relationships/hyperlink" Target="https://yandex.ru/maps/-/CPEra-OX" TargetMode="External"/><Relationship Id="rId71" Type="http://schemas.openxmlformats.org/officeDocument/2006/relationships/hyperlink" Target="https://yandex.ru/maps/-/CPEkEKIw" TargetMode="External"/><Relationship Id="rId92" Type="http://schemas.openxmlformats.org/officeDocument/2006/relationships/hyperlink" Target="https://disk.yandex.ru/i/EtLG3tiKZpMmEA" TargetMode="External"/><Relationship Id="rId2" Type="http://schemas.openxmlformats.org/officeDocument/2006/relationships/hyperlink" Target="https://disk.yandex.ru/d/qYTRY1iDuymoRA" TargetMode="External"/><Relationship Id="rId29" Type="http://schemas.openxmlformats.org/officeDocument/2006/relationships/hyperlink" Target="https://disk.yandex.ru/i/hC17LH9gweBW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Normal="100" workbookViewId="0">
      <selection activeCell="E1" sqref="E1"/>
    </sheetView>
  </sheetViews>
  <sheetFormatPr defaultRowHeight="12.75" x14ac:dyDescent="0.2"/>
  <cols>
    <col min="1" max="1" width="10.5703125" style="1" customWidth="1"/>
    <col min="2" max="2" width="17.5703125" style="1" customWidth="1"/>
    <col min="3" max="3" width="9.5703125" style="1" customWidth="1"/>
    <col min="4" max="4" width="21.5703125" style="1" customWidth="1"/>
    <col min="5" max="5" width="11.85546875" style="1" customWidth="1"/>
    <col min="6" max="6" width="10" style="1" customWidth="1"/>
    <col min="7" max="7" width="19" style="1" customWidth="1"/>
    <col min="8" max="8" width="12.140625" style="1" customWidth="1"/>
    <col min="9" max="9" width="17.7109375" style="1" customWidth="1"/>
    <col min="10" max="10" width="15.5703125" style="1" customWidth="1"/>
    <col min="11" max="11" width="20.5703125" style="1" customWidth="1"/>
    <col min="12" max="12" width="21.140625" style="1" customWidth="1"/>
    <col min="13" max="13" width="17.85546875" style="1" customWidth="1"/>
    <col min="14" max="14" width="22.42578125" style="1" customWidth="1"/>
    <col min="15" max="15" width="16.85546875" style="3" customWidth="1"/>
    <col min="16" max="16" width="25.42578125" style="1" customWidth="1"/>
    <col min="17" max="17" width="24" style="1" customWidth="1"/>
    <col min="18" max="18" width="13.85546875" style="3" customWidth="1"/>
    <col min="19" max="19" width="20.85546875" style="3" customWidth="1"/>
    <col min="20" max="20" width="24.28515625" style="1" customWidth="1"/>
    <col min="21" max="21" width="16.85546875" style="1" customWidth="1"/>
    <col min="22" max="22" width="20.7109375" style="2" customWidth="1"/>
    <col min="23" max="16384" width="9.140625" style="1"/>
  </cols>
  <sheetData>
    <row r="1" spans="1:22" s="6" customFormat="1" ht="25.5" x14ac:dyDescent="0.2">
      <c r="A1" s="4" t="s">
        <v>0</v>
      </c>
      <c r="B1" s="4" t="s">
        <v>14</v>
      </c>
      <c r="C1" s="4" t="s">
        <v>1</v>
      </c>
      <c r="D1" s="4" t="s">
        <v>20</v>
      </c>
      <c r="E1" s="4" t="s">
        <v>51</v>
      </c>
      <c r="F1" s="4" t="s">
        <v>2</v>
      </c>
      <c r="G1" s="5" t="s">
        <v>22</v>
      </c>
      <c r="H1" s="4" t="s">
        <v>8</v>
      </c>
      <c r="I1" s="4" t="s">
        <v>3</v>
      </c>
      <c r="J1" s="4" t="s">
        <v>15</v>
      </c>
      <c r="K1" s="4" t="s">
        <v>4</v>
      </c>
      <c r="L1" s="4" t="s">
        <v>28</v>
      </c>
      <c r="M1" s="4" t="s">
        <v>16</v>
      </c>
      <c r="N1" s="4" t="s">
        <v>29</v>
      </c>
      <c r="O1" s="4" t="s">
        <v>11</v>
      </c>
      <c r="P1" s="4" t="s">
        <v>30</v>
      </c>
      <c r="Q1" s="4" t="s">
        <v>31</v>
      </c>
      <c r="R1" s="4" t="s">
        <v>17</v>
      </c>
      <c r="S1" s="4" t="s">
        <v>12</v>
      </c>
      <c r="T1" s="4" t="s">
        <v>6</v>
      </c>
      <c r="U1" s="4" t="s">
        <v>5</v>
      </c>
      <c r="V1" s="4" t="s">
        <v>7</v>
      </c>
    </row>
    <row r="2" spans="1:22" s="3" customFormat="1" ht="38.25" x14ac:dyDescent="0.2">
      <c r="A2" s="7" t="s">
        <v>26</v>
      </c>
      <c r="B2" s="7" t="s">
        <v>19</v>
      </c>
      <c r="C2" s="11" t="s">
        <v>1</v>
      </c>
      <c r="D2" s="8" t="s">
        <v>27</v>
      </c>
      <c r="E2" s="11" t="s">
        <v>21</v>
      </c>
      <c r="F2" s="11" t="s">
        <v>2</v>
      </c>
      <c r="G2" s="7" t="s">
        <v>23</v>
      </c>
      <c r="H2" s="9" t="s">
        <v>9</v>
      </c>
      <c r="I2" s="7" t="s">
        <v>10</v>
      </c>
      <c r="J2" s="7">
        <v>30</v>
      </c>
      <c r="K2" s="7">
        <v>5</v>
      </c>
      <c r="L2" s="7">
        <v>20</v>
      </c>
      <c r="M2" s="7" t="s">
        <v>24</v>
      </c>
      <c r="N2" s="7">
        <f t="shared" ref="N2:N39" si="0">24*L2</f>
        <v>480</v>
      </c>
      <c r="O2" s="7">
        <v>30</v>
      </c>
      <c r="P2" s="7">
        <f t="shared" ref="P2:P17" si="1">O2*N2</f>
        <v>14400</v>
      </c>
      <c r="Q2" s="7">
        <f t="shared" ref="Q2:Q17" si="2">P2*J2</f>
        <v>432000</v>
      </c>
      <c r="R2" s="10">
        <f t="shared" ref="R2:R11" si="3">0.0125*Q2*K2</f>
        <v>27000</v>
      </c>
      <c r="S2" s="7" t="s">
        <v>106</v>
      </c>
      <c r="T2" s="7" t="s">
        <v>18</v>
      </c>
      <c r="U2" s="7" t="s">
        <v>13</v>
      </c>
      <c r="V2" s="9" t="s">
        <v>32</v>
      </c>
    </row>
    <row r="3" spans="1:22" s="3" customFormat="1" ht="38.25" x14ac:dyDescent="0.2">
      <c r="A3" s="7" t="s">
        <v>26</v>
      </c>
      <c r="B3" s="7" t="s">
        <v>19</v>
      </c>
      <c r="C3" s="11" t="s">
        <v>1</v>
      </c>
      <c r="D3" s="8" t="s">
        <v>33</v>
      </c>
      <c r="E3" s="11" t="s">
        <v>21</v>
      </c>
      <c r="F3" s="11" t="s">
        <v>2</v>
      </c>
      <c r="G3" s="7" t="s">
        <v>23</v>
      </c>
      <c r="H3" s="9" t="s">
        <v>9</v>
      </c>
      <c r="I3" s="7" t="s">
        <v>10</v>
      </c>
      <c r="J3" s="7">
        <v>24</v>
      </c>
      <c r="K3" s="7">
        <v>5</v>
      </c>
      <c r="L3" s="7">
        <v>20</v>
      </c>
      <c r="M3" s="7" t="s">
        <v>24</v>
      </c>
      <c r="N3" s="7">
        <f t="shared" si="0"/>
        <v>480</v>
      </c>
      <c r="O3" s="7">
        <v>30</v>
      </c>
      <c r="P3" s="7">
        <f t="shared" si="1"/>
        <v>14400</v>
      </c>
      <c r="Q3" s="7">
        <f t="shared" si="2"/>
        <v>345600</v>
      </c>
      <c r="R3" s="10">
        <f t="shared" si="3"/>
        <v>21600</v>
      </c>
      <c r="S3" s="7" t="s">
        <v>106</v>
      </c>
      <c r="T3" s="7" t="s">
        <v>18</v>
      </c>
      <c r="U3" s="7" t="s">
        <v>13</v>
      </c>
      <c r="V3" s="9" t="s">
        <v>34</v>
      </c>
    </row>
    <row r="4" spans="1:22" s="3" customFormat="1" ht="38.25" x14ac:dyDescent="0.2">
      <c r="A4" s="7" t="s">
        <v>26</v>
      </c>
      <c r="B4" s="7" t="s">
        <v>19</v>
      </c>
      <c r="C4" s="11" t="s">
        <v>1</v>
      </c>
      <c r="D4" s="8" t="s">
        <v>35</v>
      </c>
      <c r="E4" s="11" t="s">
        <v>21</v>
      </c>
      <c r="F4" s="11" t="s">
        <v>2</v>
      </c>
      <c r="G4" s="7" t="s">
        <v>23</v>
      </c>
      <c r="H4" s="9" t="s">
        <v>9</v>
      </c>
      <c r="I4" s="7" t="s">
        <v>10</v>
      </c>
      <c r="J4" s="7">
        <v>24</v>
      </c>
      <c r="K4" s="7">
        <v>5</v>
      </c>
      <c r="L4" s="7">
        <v>20</v>
      </c>
      <c r="M4" s="7" t="s">
        <v>24</v>
      </c>
      <c r="N4" s="7">
        <f t="shared" si="0"/>
        <v>480</v>
      </c>
      <c r="O4" s="7">
        <v>30</v>
      </c>
      <c r="P4" s="7">
        <f t="shared" si="1"/>
        <v>14400</v>
      </c>
      <c r="Q4" s="7">
        <f t="shared" si="2"/>
        <v>345600</v>
      </c>
      <c r="R4" s="10">
        <f t="shared" si="3"/>
        <v>21600</v>
      </c>
      <c r="S4" s="7" t="s">
        <v>106</v>
      </c>
      <c r="T4" s="7" t="s">
        <v>18</v>
      </c>
      <c r="U4" s="7" t="s">
        <v>13</v>
      </c>
      <c r="V4" s="9" t="s">
        <v>36</v>
      </c>
    </row>
    <row r="5" spans="1:22" s="3" customFormat="1" ht="38.25" x14ac:dyDescent="0.2">
      <c r="A5" s="7" t="s">
        <v>26</v>
      </c>
      <c r="B5" s="7" t="s">
        <v>19</v>
      </c>
      <c r="C5" s="11" t="s">
        <v>1</v>
      </c>
      <c r="D5" s="8" t="s">
        <v>37</v>
      </c>
      <c r="E5" s="11" t="s">
        <v>21</v>
      </c>
      <c r="F5" s="11" t="s">
        <v>2</v>
      </c>
      <c r="G5" s="7" t="s">
        <v>23</v>
      </c>
      <c r="H5" s="9" t="s">
        <v>9</v>
      </c>
      <c r="I5" s="7" t="s">
        <v>10</v>
      </c>
      <c r="J5" s="7">
        <v>36</v>
      </c>
      <c r="K5" s="7">
        <v>5</v>
      </c>
      <c r="L5" s="7">
        <v>20</v>
      </c>
      <c r="M5" s="7" t="s">
        <v>24</v>
      </c>
      <c r="N5" s="7">
        <f t="shared" si="0"/>
        <v>480</v>
      </c>
      <c r="O5" s="7">
        <v>30</v>
      </c>
      <c r="P5" s="7">
        <f t="shared" si="1"/>
        <v>14400</v>
      </c>
      <c r="Q5" s="7">
        <f t="shared" si="2"/>
        <v>518400</v>
      </c>
      <c r="R5" s="10">
        <f t="shared" si="3"/>
        <v>32400</v>
      </c>
      <c r="S5" s="7" t="s">
        <v>106</v>
      </c>
      <c r="T5" s="7" t="s">
        <v>18</v>
      </c>
      <c r="U5" s="7" t="s">
        <v>13</v>
      </c>
      <c r="V5" s="9" t="s">
        <v>38</v>
      </c>
    </row>
    <row r="6" spans="1:22" s="3" customFormat="1" ht="38.25" x14ac:dyDescent="0.2">
      <c r="A6" s="7" t="s">
        <v>26</v>
      </c>
      <c r="B6" s="7" t="s">
        <v>19</v>
      </c>
      <c r="C6" s="11" t="s">
        <v>1</v>
      </c>
      <c r="D6" s="8" t="s">
        <v>39</v>
      </c>
      <c r="E6" s="11" t="s">
        <v>21</v>
      </c>
      <c r="F6" s="11" t="s">
        <v>2</v>
      </c>
      <c r="G6" s="7" t="s">
        <v>23</v>
      </c>
      <c r="H6" s="9" t="s">
        <v>9</v>
      </c>
      <c r="I6" s="7" t="s">
        <v>10</v>
      </c>
      <c r="J6" s="7">
        <v>26</v>
      </c>
      <c r="K6" s="7">
        <v>5</v>
      </c>
      <c r="L6" s="7">
        <v>20</v>
      </c>
      <c r="M6" s="7" t="s">
        <v>24</v>
      </c>
      <c r="N6" s="7">
        <f t="shared" si="0"/>
        <v>480</v>
      </c>
      <c r="O6" s="7">
        <v>30</v>
      </c>
      <c r="P6" s="7">
        <f t="shared" si="1"/>
        <v>14400</v>
      </c>
      <c r="Q6" s="7">
        <f t="shared" si="2"/>
        <v>374400</v>
      </c>
      <c r="R6" s="10">
        <f t="shared" si="3"/>
        <v>23400</v>
      </c>
      <c r="S6" s="7" t="s">
        <v>106</v>
      </c>
      <c r="T6" s="7" t="s">
        <v>18</v>
      </c>
      <c r="U6" s="7" t="s">
        <v>13</v>
      </c>
      <c r="V6" s="9" t="s">
        <v>40</v>
      </c>
    </row>
    <row r="7" spans="1:22" s="3" customFormat="1" ht="38.25" x14ac:dyDescent="0.2">
      <c r="A7" s="7" t="s">
        <v>26</v>
      </c>
      <c r="B7" s="7" t="s">
        <v>19</v>
      </c>
      <c r="C7" s="11" t="s">
        <v>1</v>
      </c>
      <c r="D7" s="8" t="s">
        <v>41</v>
      </c>
      <c r="E7" s="11" t="s">
        <v>21</v>
      </c>
      <c r="F7" s="11" t="s">
        <v>2</v>
      </c>
      <c r="G7" s="7" t="s">
        <v>23</v>
      </c>
      <c r="H7" s="9" t="s">
        <v>9</v>
      </c>
      <c r="I7" s="7" t="s">
        <v>10</v>
      </c>
      <c r="J7" s="7">
        <v>14</v>
      </c>
      <c r="K7" s="7">
        <v>5</v>
      </c>
      <c r="L7" s="7">
        <v>20</v>
      </c>
      <c r="M7" s="7" t="s">
        <v>24</v>
      </c>
      <c r="N7" s="7">
        <f t="shared" si="0"/>
        <v>480</v>
      </c>
      <c r="O7" s="7">
        <v>30</v>
      </c>
      <c r="P7" s="7">
        <f t="shared" si="1"/>
        <v>14400</v>
      </c>
      <c r="Q7" s="7">
        <f t="shared" si="2"/>
        <v>201600</v>
      </c>
      <c r="R7" s="10">
        <f t="shared" si="3"/>
        <v>12600</v>
      </c>
      <c r="S7" s="7" t="s">
        <v>106</v>
      </c>
      <c r="T7" s="7" t="s">
        <v>18</v>
      </c>
      <c r="U7" s="7" t="s">
        <v>13</v>
      </c>
      <c r="V7" s="9" t="s">
        <v>42</v>
      </c>
    </row>
    <row r="8" spans="1:22" s="3" customFormat="1" ht="38.25" x14ac:dyDescent="0.2">
      <c r="A8" s="7" t="s">
        <v>26</v>
      </c>
      <c r="B8" s="7" t="s">
        <v>19</v>
      </c>
      <c r="C8" s="11" t="s">
        <v>1</v>
      </c>
      <c r="D8" s="8" t="s">
        <v>43</v>
      </c>
      <c r="E8" s="11" t="s">
        <v>21</v>
      </c>
      <c r="F8" s="11" t="s">
        <v>2</v>
      </c>
      <c r="G8" s="7" t="s">
        <v>23</v>
      </c>
      <c r="H8" s="9" t="s">
        <v>9</v>
      </c>
      <c r="I8" s="7" t="s">
        <v>10</v>
      </c>
      <c r="J8" s="7">
        <v>20</v>
      </c>
      <c r="K8" s="7">
        <v>5</v>
      </c>
      <c r="L8" s="7">
        <v>20</v>
      </c>
      <c r="M8" s="7" t="s">
        <v>24</v>
      </c>
      <c r="N8" s="7">
        <f t="shared" si="0"/>
        <v>480</v>
      </c>
      <c r="O8" s="7">
        <v>30</v>
      </c>
      <c r="P8" s="7">
        <f t="shared" si="1"/>
        <v>14400</v>
      </c>
      <c r="Q8" s="7">
        <f t="shared" si="2"/>
        <v>288000</v>
      </c>
      <c r="R8" s="10">
        <f t="shared" si="3"/>
        <v>18000</v>
      </c>
      <c r="S8" s="7" t="s">
        <v>106</v>
      </c>
      <c r="T8" s="7" t="s">
        <v>18</v>
      </c>
      <c r="U8" s="7" t="s">
        <v>13</v>
      </c>
      <c r="V8" s="9" t="s">
        <v>44</v>
      </c>
    </row>
    <row r="9" spans="1:22" s="3" customFormat="1" ht="38.25" x14ac:dyDescent="0.2">
      <c r="A9" s="7" t="s">
        <v>26</v>
      </c>
      <c r="B9" s="7" t="s">
        <v>19</v>
      </c>
      <c r="C9" s="11" t="s">
        <v>1</v>
      </c>
      <c r="D9" s="8" t="s">
        <v>45</v>
      </c>
      <c r="E9" s="11" t="s">
        <v>21</v>
      </c>
      <c r="F9" s="11" t="s">
        <v>2</v>
      </c>
      <c r="G9" s="7" t="s">
        <v>23</v>
      </c>
      <c r="H9" s="9" t="s">
        <v>9</v>
      </c>
      <c r="I9" s="7" t="s">
        <v>10</v>
      </c>
      <c r="J9" s="7">
        <v>37</v>
      </c>
      <c r="K9" s="7">
        <v>5</v>
      </c>
      <c r="L9" s="7">
        <v>20</v>
      </c>
      <c r="M9" s="7" t="s">
        <v>24</v>
      </c>
      <c r="N9" s="7">
        <f t="shared" si="0"/>
        <v>480</v>
      </c>
      <c r="O9" s="7">
        <v>30</v>
      </c>
      <c r="P9" s="7">
        <f t="shared" si="1"/>
        <v>14400</v>
      </c>
      <c r="Q9" s="7">
        <f t="shared" si="2"/>
        <v>532800</v>
      </c>
      <c r="R9" s="10">
        <f t="shared" si="3"/>
        <v>33300</v>
      </c>
      <c r="S9" s="7" t="s">
        <v>106</v>
      </c>
      <c r="T9" s="7" t="s">
        <v>18</v>
      </c>
      <c r="U9" s="7" t="s">
        <v>13</v>
      </c>
      <c r="V9" s="9" t="s">
        <v>46</v>
      </c>
    </row>
    <row r="10" spans="1:22" s="3" customFormat="1" ht="38.25" x14ac:dyDescent="0.2">
      <c r="A10" s="7" t="s">
        <v>26</v>
      </c>
      <c r="B10" s="7" t="s">
        <v>19</v>
      </c>
      <c r="C10" s="11" t="s">
        <v>1</v>
      </c>
      <c r="D10" s="8" t="s">
        <v>47</v>
      </c>
      <c r="E10" s="11" t="s">
        <v>21</v>
      </c>
      <c r="F10" s="11" t="s">
        <v>2</v>
      </c>
      <c r="G10" s="7" t="s">
        <v>23</v>
      </c>
      <c r="H10" s="9" t="s">
        <v>9</v>
      </c>
      <c r="I10" s="7" t="s">
        <v>10</v>
      </c>
      <c r="J10" s="7">
        <v>4</v>
      </c>
      <c r="K10" s="7">
        <v>5</v>
      </c>
      <c r="L10" s="7">
        <v>20</v>
      </c>
      <c r="M10" s="7" t="s">
        <v>24</v>
      </c>
      <c r="N10" s="7">
        <f t="shared" si="0"/>
        <v>480</v>
      </c>
      <c r="O10" s="7">
        <v>30</v>
      </c>
      <c r="P10" s="7">
        <f t="shared" si="1"/>
        <v>14400</v>
      </c>
      <c r="Q10" s="7">
        <f t="shared" si="2"/>
        <v>57600</v>
      </c>
      <c r="R10" s="10">
        <f t="shared" si="3"/>
        <v>3600</v>
      </c>
      <c r="S10" s="7" t="s">
        <v>106</v>
      </c>
      <c r="T10" s="7" t="s">
        <v>18</v>
      </c>
      <c r="U10" s="7" t="s">
        <v>13</v>
      </c>
      <c r="V10" s="9" t="s">
        <v>48</v>
      </c>
    </row>
    <row r="11" spans="1:22" s="3" customFormat="1" ht="38.25" x14ac:dyDescent="0.2">
      <c r="A11" s="7" t="s">
        <v>26</v>
      </c>
      <c r="B11" s="7" t="s">
        <v>19</v>
      </c>
      <c r="C11" s="11" t="s">
        <v>1</v>
      </c>
      <c r="D11" s="8" t="s">
        <v>49</v>
      </c>
      <c r="E11" s="11" t="s">
        <v>21</v>
      </c>
      <c r="F11" s="11" t="s">
        <v>2</v>
      </c>
      <c r="G11" s="7" t="s">
        <v>23</v>
      </c>
      <c r="H11" s="9" t="s">
        <v>9</v>
      </c>
      <c r="I11" s="7" t="s">
        <v>10</v>
      </c>
      <c r="J11" s="7">
        <v>18</v>
      </c>
      <c r="K11" s="7">
        <v>5</v>
      </c>
      <c r="L11" s="7">
        <v>20</v>
      </c>
      <c r="M11" s="7" t="s">
        <v>24</v>
      </c>
      <c r="N11" s="7">
        <f t="shared" si="0"/>
        <v>480</v>
      </c>
      <c r="O11" s="7">
        <v>30</v>
      </c>
      <c r="P11" s="7">
        <f t="shared" si="1"/>
        <v>14400</v>
      </c>
      <c r="Q11" s="7">
        <f t="shared" si="2"/>
        <v>259200</v>
      </c>
      <c r="R11" s="10">
        <f t="shared" si="3"/>
        <v>16200</v>
      </c>
      <c r="S11" s="7" t="s">
        <v>106</v>
      </c>
      <c r="T11" s="7" t="s">
        <v>18</v>
      </c>
      <c r="U11" s="7" t="s">
        <v>13</v>
      </c>
      <c r="V11" s="9" t="s">
        <v>50</v>
      </c>
    </row>
    <row r="12" spans="1:22" ht="38.25" x14ac:dyDescent="0.2">
      <c r="A12" s="7" t="s">
        <v>26</v>
      </c>
      <c r="B12" s="7" t="s">
        <v>19</v>
      </c>
      <c r="C12" s="11" t="s">
        <v>1</v>
      </c>
      <c r="D12" s="12" t="s">
        <v>58</v>
      </c>
      <c r="E12" s="13" t="s">
        <v>21</v>
      </c>
      <c r="F12" s="13" t="s">
        <v>2</v>
      </c>
      <c r="G12" s="7" t="s">
        <v>23</v>
      </c>
      <c r="H12" s="9" t="s">
        <v>9</v>
      </c>
      <c r="I12" s="7" t="s">
        <v>10</v>
      </c>
      <c r="J12" s="12">
        <v>17</v>
      </c>
      <c r="K12" s="12">
        <v>10</v>
      </c>
      <c r="L12" s="12">
        <v>20</v>
      </c>
      <c r="M12" s="7" t="s">
        <v>24</v>
      </c>
      <c r="N12" s="12">
        <f t="shared" si="0"/>
        <v>480</v>
      </c>
      <c r="O12" s="7">
        <v>30</v>
      </c>
      <c r="P12" s="7">
        <f t="shared" si="1"/>
        <v>14400</v>
      </c>
      <c r="Q12" s="7">
        <f t="shared" si="2"/>
        <v>244800</v>
      </c>
      <c r="R12" s="10">
        <f>0.015*Q12*K12</f>
        <v>36720</v>
      </c>
      <c r="S12" s="7" t="s">
        <v>25</v>
      </c>
      <c r="T12" s="7" t="s">
        <v>18</v>
      </c>
      <c r="U12" s="7" t="s">
        <v>13</v>
      </c>
      <c r="V12" s="12" t="s">
        <v>52</v>
      </c>
    </row>
    <row r="13" spans="1:22" ht="38.25" x14ac:dyDescent="0.2">
      <c r="A13" s="7" t="s">
        <v>26</v>
      </c>
      <c r="B13" s="7" t="s">
        <v>19</v>
      </c>
      <c r="C13" s="11" t="s">
        <v>1</v>
      </c>
      <c r="D13" s="12" t="s">
        <v>59</v>
      </c>
      <c r="E13" s="13" t="s">
        <v>21</v>
      </c>
      <c r="F13" s="13" t="s">
        <v>2</v>
      </c>
      <c r="G13" s="7" t="s">
        <v>23</v>
      </c>
      <c r="H13" s="9" t="s">
        <v>9</v>
      </c>
      <c r="I13" s="7" t="s">
        <v>10</v>
      </c>
      <c r="J13" s="12">
        <v>17</v>
      </c>
      <c r="K13" s="12">
        <v>10</v>
      </c>
      <c r="L13" s="12">
        <v>20</v>
      </c>
      <c r="M13" s="7" t="s">
        <v>24</v>
      </c>
      <c r="N13" s="12">
        <f t="shared" si="0"/>
        <v>480</v>
      </c>
      <c r="O13" s="7">
        <v>30</v>
      </c>
      <c r="P13" s="7">
        <f t="shared" si="1"/>
        <v>14400</v>
      </c>
      <c r="Q13" s="7">
        <f t="shared" si="2"/>
        <v>244800</v>
      </c>
      <c r="R13" s="10">
        <f>0.015*Q13*K13</f>
        <v>36720</v>
      </c>
      <c r="S13" s="7" t="s">
        <v>25</v>
      </c>
      <c r="T13" s="7" t="s">
        <v>18</v>
      </c>
      <c r="U13" s="7" t="s">
        <v>13</v>
      </c>
      <c r="V13" s="12" t="s">
        <v>53</v>
      </c>
    </row>
    <row r="14" spans="1:22" ht="38.25" x14ac:dyDescent="0.2">
      <c r="A14" s="7" t="s">
        <v>26</v>
      </c>
      <c r="B14" s="7" t="s">
        <v>19</v>
      </c>
      <c r="C14" s="11" t="s">
        <v>1</v>
      </c>
      <c r="D14" s="12" t="s">
        <v>60</v>
      </c>
      <c r="E14" s="13" t="s">
        <v>21</v>
      </c>
      <c r="F14" s="13" t="s">
        <v>2</v>
      </c>
      <c r="G14" s="7" t="s">
        <v>23</v>
      </c>
      <c r="H14" s="9" t="s">
        <v>9</v>
      </c>
      <c r="I14" s="7" t="s">
        <v>10</v>
      </c>
      <c r="J14" s="12">
        <v>21</v>
      </c>
      <c r="K14" s="12">
        <v>10</v>
      </c>
      <c r="L14" s="12">
        <v>10</v>
      </c>
      <c r="M14" s="7" t="s">
        <v>24</v>
      </c>
      <c r="N14" s="12">
        <f t="shared" si="0"/>
        <v>240</v>
      </c>
      <c r="O14" s="7">
        <v>30</v>
      </c>
      <c r="P14" s="7">
        <f t="shared" si="1"/>
        <v>7200</v>
      </c>
      <c r="Q14" s="7">
        <f>P14*J14</f>
        <v>151200</v>
      </c>
      <c r="R14" s="10">
        <f>0.039*Q14*K14</f>
        <v>58968</v>
      </c>
      <c r="S14" s="7" t="s">
        <v>25</v>
      </c>
      <c r="T14" s="7" t="s">
        <v>18</v>
      </c>
      <c r="U14" s="7" t="s">
        <v>13</v>
      </c>
      <c r="V14" s="12" t="s">
        <v>54</v>
      </c>
    </row>
    <row r="15" spans="1:22" ht="38.25" x14ac:dyDescent="0.2">
      <c r="A15" s="7" t="s">
        <v>26</v>
      </c>
      <c r="B15" s="7" t="s">
        <v>19</v>
      </c>
      <c r="C15" s="11" t="s">
        <v>1</v>
      </c>
      <c r="D15" s="12" t="s">
        <v>61</v>
      </c>
      <c r="E15" s="13" t="s">
        <v>21</v>
      </c>
      <c r="F15" s="13" t="s">
        <v>2</v>
      </c>
      <c r="G15" s="7" t="s">
        <v>23</v>
      </c>
      <c r="H15" s="9" t="s">
        <v>9</v>
      </c>
      <c r="I15" s="7" t="s">
        <v>10</v>
      </c>
      <c r="J15" s="12">
        <v>2</v>
      </c>
      <c r="K15" s="12">
        <v>10</v>
      </c>
      <c r="L15" s="12">
        <v>20</v>
      </c>
      <c r="M15" s="7" t="s">
        <v>24</v>
      </c>
      <c r="N15" s="12">
        <f t="shared" si="0"/>
        <v>480</v>
      </c>
      <c r="O15" s="7">
        <v>30</v>
      </c>
      <c r="P15" s="7">
        <f t="shared" si="1"/>
        <v>14400</v>
      </c>
      <c r="Q15" s="7">
        <f t="shared" si="2"/>
        <v>28800</v>
      </c>
      <c r="R15" s="10">
        <f>0.029*Q15*K15</f>
        <v>8352</v>
      </c>
      <c r="S15" s="7" t="s">
        <v>25</v>
      </c>
      <c r="T15" s="7" t="s">
        <v>18</v>
      </c>
      <c r="U15" s="7" t="s">
        <v>13</v>
      </c>
      <c r="V15" s="12" t="s">
        <v>55</v>
      </c>
    </row>
    <row r="16" spans="1:22" ht="38.25" x14ac:dyDescent="0.2">
      <c r="A16" s="7" t="s">
        <v>26</v>
      </c>
      <c r="B16" s="7" t="s">
        <v>19</v>
      </c>
      <c r="C16" s="11" t="s">
        <v>1</v>
      </c>
      <c r="D16" s="12" t="s">
        <v>62</v>
      </c>
      <c r="E16" s="13" t="s">
        <v>21</v>
      </c>
      <c r="F16" s="13" t="s">
        <v>2</v>
      </c>
      <c r="G16" s="7" t="s">
        <v>23</v>
      </c>
      <c r="H16" s="9" t="s">
        <v>9</v>
      </c>
      <c r="I16" s="7" t="s">
        <v>10</v>
      </c>
      <c r="J16" s="12">
        <v>4</v>
      </c>
      <c r="K16" s="12">
        <v>10</v>
      </c>
      <c r="L16" s="12">
        <v>20</v>
      </c>
      <c r="M16" s="7" t="s">
        <v>24</v>
      </c>
      <c r="N16" s="12">
        <f t="shared" si="0"/>
        <v>480</v>
      </c>
      <c r="O16" s="7">
        <v>30</v>
      </c>
      <c r="P16" s="7">
        <f t="shared" si="1"/>
        <v>14400</v>
      </c>
      <c r="Q16" s="7">
        <f t="shared" si="2"/>
        <v>57600</v>
      </c>
      <c r="R16" s="10">
        <f>0.015*Q16*K16</f>
        <v>8640</v>
      </c>
      <c r="S16" s="7" t="s">
        <v>25</v>
      </c>
      <c r="T16" s="7" t="s">
        <v>18</v>
      </c>
      <c r="U16" s="7" t="s">
        <v>13</v>
      </c>
      <c r="V16" s="12" t="s">
        <v>56</v>
      </c>
    </row>
    <row r="17" spans="1:22" ht="38.25" x14ac:dyDescent="0.2">
      <c r="A17" s="7" t="s">
        <v>26</v>
      </c>
      <c r="B17" s="7" t="s">
        <v>19</v>
      </c>
      <c r="C17" s="11" t="s">
        <v>1</v>
      </c>
      <c r="D17" s="12" t="s">
        <v>63</v>
      </c>
      <c r="E17" s="13" t="s">
        <v>21</v>
      </c>
      <c r="F17" s="13" t="s">
        <v>2</v>
      </c>
      <c r="G17" s="7" t="s">
        <v>23</v>
      </c>
      <c r="H17" s="9" t="s">
        <v>9</v>
      </c>
      <c r="I17" s="7" t="s">
        <v>10</v>
      </c>
      <c r="J17" s="12">
        <v>2</v>
      </c>
      <c r="K17" s="12">
        <v>10</v>
      </c>
      <c r="L17" s="12">
        <v>20</v>
      </c>
      <c r="M17" s="7" t="s">
        <v>24</v>
      </c>
      <c r="N17" s="12">
        <f t="shared" si="0"/>
        <v>480</v>
      </c>
      <c r="O17" s="7">
        <v>30</v>
      </c>
      <c r="P17" s="7">
        <f t="shared" si="1"/>
        <v>14400</v>
      </c>
      <c r="Q17" s="7">
        <f t="shared" si="2"/>
        <v>28800</v>
      </c>
      <c r="R17" s="10">
        <f>0.025*Q17*K17</f>
        <v>7200</v>
      </c>
      <c r="S17" s="7" t="s">
        <v>25</v>
      </c>
      <c r="T17" s="7" t="s">
        <v>18</v>
      </c>
      <c r="U17" s="7" t="s">
        <v>13</v>
      </c>
      <c r="V17" s="12" t="s">
        <v>57</v>
      </c>
    </row>
    <row r="18" spans="1:22" ht="38.25" x14ac:dyDescent="0.2">
      <c r="A18" s="7" t="s">
        <v>26</v>
      </c>
      <c r="B18" s="7" t="s">
        <v>19</v>
      </c>
      <c r="C18" s="11" t="s">
        <v>1</v>
      </c>
      <c r="D18" s="12" t="s">
        <v>70</v>
      </c>
      <c r="E18" s="13" t="s">
        <v>21</v>
      </c>
      <c r="F18" s="13" t="s">
        <v>2</v>
      </c>
      <c r="G18" s="7" t="s">
        <v>23</v>
      </c>
      <c r="H18" s="9" t="s">
        <v>9</v>
      </c>
      <c r="I18" s="7" t="s">
        <v>10</v>
      </c>
      <c r="J18" s="12">
        <v>5</v>
      </c>
      <c r="K18" s="12">
        <v>10</v>
      </c>
      <c r="L18" s="12">
        <v>20</v>
      </c>
      <c r="M18" s="7" t="s">
        <v>24</v>
      </c>
      <c r="N18" s="12">
        <f t="shared" si="0"/>
        <v>480</v>
      </c>
      <c r="O18" s="7">
        <v>30</v>
      </c>
      <c r="P18" s="7">
        <f t="shared" ref="P18:P39" si="4">O18*N18</f>
        <v>14400</v>
      </c>
      <c r="Q18" s="7">
        <f t="shared" ref="Q18:Q39" si="5">P18*J18</f>
        <v>72000</v>
      </c>
      <c r="R18" s="10">
        <f>0.01*Q18*K18</f>
        <v>7200</v>
      </c>
      <c r="S18" s="7" t="s">
        <v>107</v>
      </c>
      <c r="T18" s="7" t="s">
        <v>18</v>
      </c>
      <c r="U18" s="7" t="s">
        <v>13</v>
      </c>
      <c r="V18" s="12" t="s">
        <v>86</v>
      </c>
    </row>
    <row r="19" spans="1:22" ht="38.25" x14ac:dyDescent="0.2">
      <c r="A19" s="7" t="s">
        <v>26</v>
      </c>
      <c r="B19" s="7" t="s">
        <v>19</v>
      </c>
      <c r="C19" s="11" t="s">
        <v>1</v>
      </c>
      <c r="D19" s="12" t="s">
        <v>71</v>
      </c>
      <c r="E19" s="13" t="s">
        <v>21</v>
      </c>
      <c r="F19" s="13" t="s">
        <v>2</v>
      </c>
      <c r="G19" s="7" t="s">
        <v>23</v>
      </c>
      <c r="H19" s="9" t="s">
        <v>9</v>
      </c>
      <c r="I19" s="7" t="s">
        <v>10</v>
      </c>
      <c r="J19" s="12">
        <v>15</v>
      </c>
      <c r="K19" s="12">
        <v>10</v>
      </c>
      <c r="L19" s="12">
        <v>20</v>
      </c>
      <c r="M19" s="7" t="s">
        <v>24</v>
      </c>
      <c r="N19" s="12">
        <f t="shared" si="0"/>
        <v>480</v>
      </c>
      <c r="O19" s="7">
        <v>30</v>
      </c>
      <c r="P19" s="7">
        <f t="shared" si="4"/>
        <v>14400</v>
      </c>
      <c r="Q19" s="7">
        <f t="shared" si="5"/>
        <v>216000</v>
      </c>
      <c r="R19" s="10">
        <f t="shared" ref="R19:R24" si="6">0.008*Q19*K19</f>
        <v>17280</v>
      </c>
      <c r="S19" s="7" t="s">
        <v>107</v>
      </c>
      <c r="T19" s="7" t="s">
        <v>18</v>
      </c>
      <c r="U19" s="7" t="s">
        <v>13</v>
      </c>
      <c r="V19" s="12" t="s">
        <v>87</v>
      </c>
    </row>
    <row r="20" spans="1:22" ht="38.25" x14ac:dyDescent="0.2">
      <c r="A20" s="7" t="s">
        <v>26</v>
      </c>
      <c r="B20" s="7" t="s">
        <v>19</v>
      </c>
      <c r="C20" s="11" t="s">
        <v>1</v>
      </c>
      <c r="D20" s="12" t="s">
        <v>72</v>
      </c>
      <c r="E20" s="13" t="s">
        <v>21</v>
      </c>
      <c r="F20" s="13" t="s">
        <v>2</v>
      </c>
      <c r="G20" s="7" t="s">
        <v>23</v>
      </c>
      <c r="H20" s="9" t="s">
        <v>9</v>
      </c>
      <c r="I20" s="7" t="s">
        <v>10</v>
      </c>
      <c r="J20" s="12">
        <v>9</v>
      </c>
      <c r="K20" s="12">
        <v>10</v>
      </c>
      <c r="L20" s="12">
        <v>20</v>
      </c>
      <c r="M20" s="7" t="s">
        <v>24</v>
      </c>
      <c r="N20" s="12">
        <f t="shared" si="0"/>
        <v>480</v>
      </c>
      <c r="O20" s="7">
        <v>30</v>
      </c>
      <c r="P20" s="7">
        <f t="shared" si="4"/>
        <v>14400</v>
      </c>
      <c r="Q20" s="7">
        <f t="shared" si="5"/>
        <v>129600</v>
      </c>
      <c r="R20" s="10">
        <f t="shared" si="6"/>
        <v>10368</v>
      </c>
      <c r="S20" s="7" t="s">
        <v>107</v>
      </c>
      <c r="T20" s="7" t="s">
        <v>18</v>
      </c>
      <c r="U20" s="7" t="s">
        <v>13</v>
      </c>
      <c r="V20" s="12" t="s">
        <v>88</v>
      </c>
    </row>
    <row r="21" spans="1:22" ht="38.25" x14ac:dyDescent="0.2">
      <c r="A21" s="7" t="s">
        <v>26</v>
      </c>
      <c r="B21" s="7" t="s">
        <v>19</v>
      </c>
      <c r="C21" s="11" t="s">
        <v>1</v>
      </c>
      <c r="D21" s="12" t="s">
        <v>73</v>
      </c>
      <c r="E21" s="13" t="s">
        <v>21</v>
      </c>
      <c r="F21" s="13" t="s">
        <v>2</v>
      </c>
      <c r="G21" s="7" t="s">
        <v>23</v>
      </c>
      <c r="H21" s="9" t="s">
        <v>9</v>
      </c>
      <c r="I21" s="7" t="s">
        <v>10</v>
      </c>
      <c r="J21" s="12">
        <v>18</v>
      </c>
      <c r="K21" s="12">
        <v>10</v>
      </c>
      <c r="L21" s="12">
        <v>20</v>
      </c>
      <c r="M21" s="7" t="s">
        <v>24</v>
      </c>
      <c r="N21" s="12">
        <f t="shared" si="0"/>
        <v>480</v>
      </c>
      <c r="O21" s="7">
        <v>30</v>
      </c>
      <c r="P21" s="7">
        <f t="shared" si="4"/>
        <v>14400</v>
      </c>
      <c r="Q21" s="7">
        <f t="shared" si="5"/>
        <v>259200</v>
      </c>
      <c r="R21" s="10">
        <f t="shared" si="6"/>
        <v>20736</v>
      </c>
      <c r="S21" s="7" t="s">
        <v>107</v>
      </c>
      <c r="T21" s="7" t="s">
        <v>18</v>
      </c>
      <c r="U21" s="7" t="s">
        <v>13</v>
      </c>
      <c r="V21" s="12" t="s">
        <v>89</v>
      </c>
    </row>
    <row r="22" spans="1:22" ht="38.25" x14ac:dyDescent="0.2">
      <c r="A22" s="7" t="s">
        <v>26</v>
      </c>
      <c r="B22" s="7" t="s">
        <v>19</v>
      </c>
      <c r="C22" s="11" t="s">
        <v>1</v>
      </c>
      <c r="D22" s="12" t="s">
        <v>74</v>
      </c>
      <c r="E22" s="13" t="s">
        <v>21</v>
      </c>
      <c r="F22" s="13" t="s">
        <v>2</v>
      </c>
      <c r="G22" s="7" t="s">
        <v>23</v>
      </c>
      <c r="H22" s="9" t="s">
        <v>9</v>
      </c>
      <c r="I22" s="7" t="s">
        <v>10</v>
      </c>
      <c r="J22" s="12">
        <v>5</v>
      </c>
      <c r="K22" s="12">
        <v>10</v>
      </c>
      <c r="L22" s="12">
        <v>20</v>
      </c>
      <c r="M22" s="7" t="s">
        <v>24</v>
      </c>
      <c r="N22" s="12">
        <f t="shared" si="0"/>
        <v>480</v>
      </c>
      <c r="O22" s="7">
        <v>30</v>
      </c>
      <c r="P22" s="7">
        <f t="shared" si="4"/>
        <v>14400</v>
      </c>
      <c r="Q22" s="7">
        <f t="shared" si="5"/>
        <v>72000</v>
      </c>
      <c r="R22" s="10">
        <f t="shared" si="6"/>
        <v>5760</v>
      </c>
      <c r="S22" s="7" t="s">
        <v>107</v>
      </c>
      <c r="T22" s="7" t="s">
        <v>18</v>
      </c>
      <c r="U22" s="7" t="s">
        <v>13</v>
      </c>
      <c r="V22" s="12" t="s">
        <v>90</v>
      </c>
    </row>
    <row r="23" spans="1:22" ht="38.25" x14ac:dyDescent="0.2">
      <c r="A23" s="7" t="s">
        <v>26</v>
      </c>
      <c r="B23" s="7" t="s">
        <v>19</v>
      </c>
      <c r="C23" s="11" t="s">
        <v>1</v>
      </c>
      <c r="D23" s="12" t="s">
        <v>75</v>
      </c>
      <c r="E23" s="13" t="s">
        <v>21</v>
      </c>
      <c r="F23" s="13" t="s">
        <v>2</v>
      </c>
      <c r="G23" s="7" t="s">
        <v>23</v>
      </c>
      <c r="H23" s="9" t="s">
        <v>9</v>
      </c>
      <c r="I23" s="7" t="s">
        <v>10</v>
      </c>
      <c r="J23" s="12">
        <v>16</v>
      </c>
      <c r="K23" s="12">
        <v>10</v>
      </c>
      <c r="L23" s="12">
        <v>20</v>
      </c>
      <c r="M23" s="7" t="s">
        <v>24</v>
      </c>
      <c r="N23" s="12">
        <f t="shared" si="0"/>
        <v>480</v>
      </c>
      <c r="O23" s="7">
        <v>30</v>
      </c>
      <c r="P23" s="7">
        <f t="shared" si="4"/>
        <v>14400</v>
      </c>
      <c r="Q23" s="7">
        <f t="shared" si="5"/>
        <v>230400</v>
      </c>
      <c r="R23" s="10">
        <f t="shared" si="6"/>
        <v>18432</v>
      </c>
      <c r="S23" s="7" t="s">
        <v>107</v>
      </c>
      <c r="T23" s="7" t="s">
        <v>18</v>
      </c>
      <c r="U23" s="7" t="s">
        <v>13</v>
      </c>
      <c r="V23" s="12" t="s">
        <v>91</v>
      </c>
    </row>
    <row r="24" spans="1:22" ht="38.25" x14ac:dyDescent="0.2">
      <c r="A24" s="7" t="s">
        <v>26</v>
      </c>
      <c r="B24" s="7" t="s">
        <v>19</v>
      </c>
      <c r="C24" s="11" t="s">
        <v>1</v>
      </c>
      <c r="D24" s="12" t="s">
        <v>76</v>
      </c>
      <c r="E24" s="13" t="s">
        <v>21</v>
      </c>
      <c r="F24" s="13" t="s">
        <v>2</v>
      </c>
      <c r="G24" s="7" t="s">
        <v>23</v>
      </c>
      <c r="H24" s="9" t="s">
        <v>9</v>
      </c>
      <c r="I24" s="7" t="s">
        <v>10</v>
      </c>
      <c r="J24" s="12">
        <v>7</v>
      </c>
      <c r="K24" s="12">
        <v>10</v>
      </c>
      <c r="L24" s="12">
        <v>20</v>
      </c>
      <c r="M24" s="7" t="s">
        <v>24</v>
      </c>
      <c r="N24" s="12">
        <f t="shared" si="0"/>
        <v>480</v>
      </c>
      <c r="O24" s="7">
        <v>30</v>
      </c>
      <c r="P24" s="7">
        <f t="shared" si="4"/>
        <v>14400</v>
      </c>
      <c r="Q24" s="7">
        <f t="shared" si="5"/>
        <v>100800</v>
      </c>
      <c r="R24" s="10">
        <f t="shared" si="6"/>
        <v>8064</v>
      </c>
      <c r="S24" s="7" t="s">
        <v>107</v>
      </c>
      <c r="T24" s="7" t="s">
        <v>18</v>
      </c>
      <c r="U24" s="7" t="s">
        <v>13</v>
      </c>
      <c r="V24" s="12" t="s">
        <v>92</v>
      </c>
    </row>
    <row r="25" spans="1:22" ht="38.25" x14ac:dyDescent="0.2">
      <c r="A25" s="7" t="s">
        <v>26</v>
      </c>
      <c r="B25" s="7" t="s">
        <v>19</v>
      </c>
      <c r="C25" s="11" t="s">
        <v>1</v>
      </c>
      <c r="D25" s="12" t="s">
        <v>77</v>
      </c>
      <c r="E25" s="11" t="s">
        <v>21</v>
      </c>
      <c r="F25" s="11" t="s">
        <v>2</v>
      </c>
      <c r="G25" s="7" t="s">
        <v>23</v>
      </c>
      <c r="H25" s="9" t="s">
        <v>9</v>
      </c>
      <c r="I25" s="7" t="s">
        <v>10</v>
      </c>
      <c r="J25" s="7">
        <v>4</v>
      </c>
      <c r="K25" s="7">
        <v>5</v>
      </c>
      <c r="L25" s="7">
        <v>20</v>
      </c>
      <c r="M25" s="7" t="s">
        <v>24</v>
      </c>
      <c r="N25" s="7">
        <f t="shared" ref="N25" si="7">24*L25</f>
        <v>480</v>
      </c>
      <c r="O25" s="7">
        <v>30</v>
      </c>
      <c r="P25" s="7">
        <f t="shared" si="4"/>
        <v>14400</v>
      </c>
      <c r="Q25" s="7">
        <f t="shared" si="5"/>
        <v>57600</v>
      </c>
      <c r="R25" s="10">
        <f>0.025*Q25*K25</f>
        <v>7200</v>
      </c>
      <c r="S25" s="7" t="s">
        <v>107</v>
      </c>
      <c r="T25" s="7" t="s">
        <v>18</v>
      </c>
      <c r="U25" s="7" t="s">
        <v>13</v>
      </c>
      <c r="V25" s="9" t="s">
        <v>48</v>
      </c>
    </row>
    <row r="26" spans="1:22" ht="38.25" x14ac:dyDescent="0.2">
      <c r="A26" s="7" t="s">
        <v>26</v>
      </c>
      <c r="B26" s="7" t="s">
        <v>19</v>
      </c>
      <c r="C26" s="11" t="s">
        <v>1</v>
      </c>
      <c r="D26" s="12" t="s">
        <v>78</v>
      </c>
      <c r="E26" s="13" t="s">
        <v>21</v>
      </c>
      <c r="F26" s="13" t="s">
        <v>2</v>
      </c>
      <c r="G26" s="7" t="s">
        <v>23</v>
      </c>
      <c r="H26" s="9" t="s">
        <v>9</v>
      </c>
      <c r="I26" s="7" t="s">
        <v>10</v>
      </c>
      <c r="J26" s="12">
        <v>12</v>
      </c>
      <c r="K26" s="12">
        <v>10</v>
      </c>
      <c r="L26" s="12">
        <v>20</v>
      </c>
      <c r="M26" s="7" t="s">
        <v>24</v>
      </c>
      <c r="N26" s="12">
        <f t="shared" si="0"/>
        <v>480</v>
      </c>
      <c r="O26" s="7">
        <v>30</v>
      </c>
      <c r="P26" s="7">
        <f t="shared" si="4"/>
        <v>14400</v>
      </c>
      <c r="Q26" s="7">
        <f t="shared" si="5"/>
        <v>172800</v>
      </c>
      <c r="R26" s="10">
        <f t="shared" ref="R26:R32" si="8">0.009*Q26*K26</f>
        <v>15551.999999999998</v>
      </c>
      <c r="S26" s="7" t="s">
        <v>107</v>
      </c>
      <c r="T26" s="7" t="s">
        <v>18</v>
      </c>
      <c r="U26" s="7" t="s">
        <v>13</v>
      </c>
      <c r="V26" s="12" t="s">
        <v>93</v>
      </c>
    </row>
    <row r="27" spans="1:22" ht="38.25" x14ac:dyDescent="0.2">
      <c r="A27" s="7" t="s">
        <v>26</v>
      </c>
      <c r="B27" s="7" t="s">
        <v>19</v>
      </c>
      <c r="C27" s="11" t="s">
        <v>1</v>
      </c>
      <c r="D27" s="12" t="s">
        <v>79</v>
      </c>
      <c r="E27" s="13" t="s">
        <v>21</v>
      </c>
      <c r="F27" s="13" t="s">
        <v>2</v>
      </c>
      <c r="G27" s="7" t="s">
        <v>23</v>
      </c>
      <c r="H27" s="9" t="s">
        <v>9</v>
      </c>
      <c r="I27" s="7" t="s">
        <v>10</v>
      </c>
      <c r="J27" s="12">
        <v>4</v>
      </c>
      <c r="K27" s="12">
        <v>10</v>
      </c>
      <c r="L27" s="12">
        <v>20</v>
      </c>
      <c r="M27" s="7" t="s">
        <v>24</v>
      </c>
      <c r="N27" s="12">
        <f t="shared" si="0"/>
        <v>480</v>
      </c>
      <c r="O27" s="7">
        <v>30</v>
      </c>
      <c r="P27" s="7">
        <f t="shared" si="4"/>
        <v>14400</v>
      </c>
      <c r="Q27" s="7">
        <f t="shared" si="5"/>
        <v>57600</v>
      </c>
      <c r="R27" s="10">
        <f t="shared" si="8"/>
        <v>5184</v>
      </c>
      <c r="S27" s="7" t="s">
        <v>107</v>
      </c>
      <c r="T27" s="7" t="s">
        <v>18</v>
      </c>
      <c r="U27" s="7" t="s">
        <v>13</v>
      </c>
      <c r="V27" s="12" t="s">
        <v>94</v>
      </c>
    </row>
    <row r="28" spans="1:22" ht="38.25" x14ac:dyDescent="0.2">
      <c r="A28" s="7" t="s">
        <v>26</v>
      </c>
      <c r="B28" s="7" t="s">
        <v>19</v>
      </c>
      <c r="C28" s="11" t="s">
        <v>1</v>
      </c>
      <c r="D28" s="12" t="s">
        <v>80</v>
      </c>
      <c r="E28" s="13" t="s">
        <v>21</v>
      </c>
      <c r="F28" s="13" t="s">
        <v>2</v>
      </c>
      <c r="G28" s="7" t="s">
        <v>23</v>
      </c>
      <c r="H28" s="9" t="s">
        <v>9</v>
      </c>
      <c r="I28" s="7" t="s">
        <v>10</v>
      </c>
      <c r="J28" s="12">
        <v>9</v>
      </c>
      <c r="K28" s="12">
        <v>10</v>
      </c>
      <c r="L28" s="12">
        <v>20</v>
      </c>
      <c r="M28" s="7" t="s">
        <v>24</v>
      </c>
      <c r="N28" s="12">
        <f t="shared" si="0"/>
        <v>480</v>
      </c>
      <c r="O28" s="7">
        <v>30</v>
      </c>
      <c r="P28" s="7">
        <f t="shared" si="4"/>
        <v>14400</v>
      </c>
      <c r="Q28" s="7">
        <f t="shared" si="5"/>
        <v>129600</v>
      </c>
      <c r="R28" s="10">
        <f t="shared" si="8"/>
        <v>11663.999999999998</v>
      </c>
      <c r="S28" s="7" t="s">
        <v>107</v>
      </c>
      <c r="T28" s="7" t="s">
        <v>18</v>
      </c>
      <c r="U28" s="7" t="s">
        <v>13</v>
      </c>
      <c r="V28" s="12" t="s">
        <v>95</v>
      </c>
    </row>
    <row r="29" spans="1:22" ht="38.25" x14ac:dyDescent="0.2">
      <c r="A29" s="7" t="s">
        <v>26</v>
      </c>
      <c r="B29" s="7" t="s">
        <v>19</v>
      </c>
      <c r="C29" s="11" t="s">
        <v>1</v>
      </c>
      <c r="D29" s="12" t="s">
        <v>81</v>
      </c>
      <c r="E29" s="13" t="s">
        <v>21</v>
      </c>
      <c r="F29" s="13" t="s">
        <v>2</v>
      </c>
      <c r="G29" s="7" t="s">
        <v>23</v>
      </c>
      <c r="H29" s="9" t="s">
        <v>9</v>
      </c>
      <c r="I29" s="7" t="s">
        <v>10</v>
      </c>
      <c r="J29" s="12">
        <v>4</v>
      </c>
      <c r="K29" s="12">
        <v>10</v>
      </c>
      <c r="L29" s="12">
        <v>20</v>
      </c>
      <c r="M29" s="7" t="s">
        <v>24</v>
      </c>
      <c r="N29" s="12">
        <f t="shared" si="0"/>
        <v>480</v>
      </c>
      <c r="O29" s="7">
        <v>30</v>
      </c>
      <c r="P29" s="7">
        <f t="shared" si="4"/>
        <v>14400</v>
      </c>
      <c r="Q29" s="7">
        <f t="shared" si="5"/>
        <v>57600</v>
      </c>
      <c r="R29" s="10">
        <f t="shared" si="8"/>
        <v>5184</v>
      </c>
      <c r="S29" s="7" t="s">
        <v>107</v>
      </c>
      <c r="T29" s="7" t="s">
        <v>18</v>
      </c>
      <c r="U29" s="7" t="s">
        <v>13</v>
      </c>
      <c r="V29" s="12" t="s">
        <v>96</v>
      </c>
    </row>
    <row r="30" spans="1:22" ht="38.25" x14ac:dyDescent="0.2">
      <c r="A30" s="7" t="s">
        <v>26</v>
      </c>
      <c r="B30" s="7" t="s">
        <v>19</v>
      </c>
      <c r="C30" s="11" t="s">
        <v>1</v>
      </c>
      <c r="D30" s="12" t="s">
        <v>82</v>
      </c>
      <c r="E30" s="13" t="s">
        <v>21</v>
      </c>
      <c r="F30" s="13" t="s">
        <v>2</v>
      </c>
      <c r="G30" s="7" t="s">
        <v>23</v>
      </c>
      <c r="H30" s="9" t="s">
        <v>9</v>
      </c>
      <c r="I30" s="7" t="s">
        <v>10</v>
      </c>
      <c r="J30" s="12">
        <v>6</v>
      </c>
      <c r="K30" s="12">
        <v>10</v>
      </c>
      <c r="L30" s="12">
        <v>20</v>
      </c>
      <c r="M30" s="7" t="s">
        <v>24</v>
      </c>
      <c r="N30" s="12">
        <f t="shared" si="0"/>
        <v>480</v>
      </c>
      <c r="O30" s="7">
        <v>30</v>
      </c>
      <c r="P30" s="7">
        <f t="shared" si="4"/>
        <v>14400</v>
      </c>
      <c r="Q30" s="7">
        <f t="shared" si="5"/>
        <v>86400</v>
      </c>
      <c r="R30" s="10">
        <f t="shared" si="8"/>
        <v>7775.9999999999991</v>
      </c>
      <c r="S30" s="7" t="s">
        <v>107</v>
      </c>
      <c r="T30" s="7" t="s">
        <v>18</v>
      </c>
      <c r="U30" s="7" t="s">
        <v>13</v>
      </c>
      <c r="V30" s="12" t="s">
        <v>97</v>
      </c>
    </row>
    <row r="31" spans="1:22" ht="38.25" x14ac:dyDescent="0.2">
      <c r="A31" s="7" t="s">
        <v>26</v>
      </c>
      <c r="B31" s="7" t="s">
        <v>19</v>
      </c>
      <c r="C31" s="11" t="s">
        <v>1</v>
      </c>
      <c r="D31" s="12" t="s">
        <v>83</v>
      </c>
      <c r="E31" s="13" t="s">
        <v>21</v>
      </c>
      <c r="F31" s="13" t="s">
        <v>2</v>
      </c>
      <c r="G31" s="7" t="s">
        <v>23</v>
      </c>
      <c r="H31" s="9" t="s">
        <v>9</v>
      </c>
      <c r="I31" s="7" t="s">
        <v>10</v>
      </c>
      <c r="J31" s="12">
        <v>9</v>
      </c>
      <c r="K31" s="12">
        <v>10</v>
      </c>
      <c r="L31" s="12">
        <v>20</v>
      </c>
      <c r="M31" s="7" t="s">
        <v>24</v>
      </c>
      <c r="N31" s="12">
        <f t="shared" si="0"/>
        <v>480</v>
      </c>
      <c r="O31" s="7">
        <v>30</v>
      </c>
      <c r="P31" s="7">
        <f t="shared" si="4"/>
        <v>14400</v>
      </c>
      <c r="Q31" s="7">
        <f t="shared" si="5"/>
        <v>129600</v>
      </c>
      <c r="R31" s="10">
        <f t="shared" si="8"/>
        <v>11663.999999999998</v>
      </c>
      <c r="S31" s="7" t="s">
        <v>107</v>
      </c>
      <c r="T31" s="7" t="s">
        <v>18</v>
      </c>
      <c r="U31" s="7" t="s">
        <v>13</v>
      </c>
      <c r="V31" s="12" t="s">
        <v>98</v>
      </c>
    </row>
    <row r="32" spans="1:22" ht="38.25" x14ac:dyDescent="0.2">
      <c r="A32" s="7" t="s">
        <v>26</v>
      </c>
      <c r="B32" s="7" t="s">
        <v>19</v>
      </c>
      <c r="C32" s="11" t="s">
        <v>1</v>
      </c>
      <c r="D32" s="12" t="s">
        <v>84</v>
      </c>
      <c r="E32" s="13" t="s">
        <v>21</v>
      </c>
      <c r="F32" s="13" t="s">
        <v>2</v>
      </c>
      <c r="G32" s="7" t="s">
        <v>23</v>
      </c>
      <c r="H32" s="9" t="s">
        <v>9</v>
      </c>
      <c r="I32" s="7" t="s">
        <v>10</v>
      </c>
      <c r="J32" s="12">
        <v>7</v>
      </c>
      <c r="K32" s="12">
        <v>10</v>
      </c>
      <c r="L32" s="12">
        <v>20</v>
      </c>
      <c r="M32" s="7" t="s">
        <v>24</v>
      </c>
      <c r="N32" s="12">
        <f t="shared" si="0"/>
        <v>480</v>
      </c>
      <c r="O32" s="7">
        <v>30</v>
      </c>
      <c r="P32" s="7">
        <f t="shared" si="4"/>
        <v>14400</v>
      </c>
      <c r="Q32" s="7">
        <f t="shared" si="5"/>
        <v>100800</v>
      </c>
      <c r="R32" s="10">
        <f t="shared" si="8"/>
        <v>9072</v>
      </c>
      <c r="S32" s="7" t="s">
        <v>107</v>
      </c>
      <c r="T32" s="7" t="s">
        <v>18</v>
      </c>
      <c r="U32" s="7" t="s">
        <v>13</v>
      </c>
      <c r="V32" s="12" t="s">
        <v>99</v>
      </c>
    </row>
    <row r="33" spans="1:22" ht="38.25" x14ac:dyDescent="0.2">
      <c r="A33" s="7" t="s">
        <v>26</v>
      </c>
      <c r="B33" s="7" t="s">
        <v>19</v>
      </c>
      <c r="C33" s="11" t="s">
        <v>1</v>
      </c>
      <c r="D33" s="12" t="s">
        <v>64</v>
      </c>
      <c r="E33" s="13" t="s">
        <v>21</v>
      </c>
      <c r="F33" s="13" t="s">
        <v>2</v>
      </c>
      <c r="G33" s="7" t="s">
        <v>23</v>
      </c>
      <c r="H33" s="9" t="s">
        <v>9</v>
      </c>
      <c r="I33" s="7" t="s">
        <v>10</v>
      </c>
      <c r="J33" s="12">
        <v>16</v>
      </c>
      <c r="K33" s="12">
        <v>10</v>
      </c>
      <c r="L33" s="12">
        <v>20</v>
      </c>
      <c r="M33" s="7" t="s">
        <v>24</v>
      </c>
      <c r="N33" s="12">
        <f t="shared" si="0"/>
        <v>480</v>
      </c>
      <c r="O33" s="7">
        <v>30</v>
      </c>
      <c r="P33" s="7">
        <f t="shared" si="4"/>
        <v>14400</v>
      </c>
      <c r="Q33" s="7">
        <f t="shared" si="5"/>
        <v>230400</v>
      </c>
      <c r="R33" s="10">
        <f>0.007*Q33*K33</f>
        <v>16128</v>
      </c>
      <c r="S33" s="7" t="s">
        <v>107</v>
      </c>
      <c r="T33" s="7" t="s">
        <v>18</v>
      </c>
      <c r="U33" s="7" t="s">
        <v>13</v>
      </c>
      <c r="V33" s="12" t="s">
        <v>100</v>
      </c>
    </row>
    <row r="34" spans="1:22" ht="38.25" x14ac:dyDescent="0.2">
      <c r="A34" s="7" t="s">
        <v>26</v>
      </c>
      <c r="B34" s="7" t="s">
        <v>19</v>
      </c>
      <c r="C34" s="11" t="s">
        <v>1</v>
      </c>
      <c r="D34" s="12" t="s">
        <v>65</v>
      </c>
      <c r="E34" s="13" t="s">
        <v>21</v>
      </c>
      <c r="F34" s="13" t="s">
        <v>2</v>
      </c>
      <c r="G34" s="7" t="s">
        <v>23</v>
      </c>
      <c r="H34" s="9" t="s">
        <v>9</v>
      </c>
      <c r="I34" s="7" t="s">
        <v>10</v>
      </c>
      <c r="J34" s="12">
        <v>12</v>
      </c>
      <c r="K34" s="12">
        <v>10</v>
      </c>
      <c r="L34" s="12">
        <v>20</v>
      </c>
      <c r="M34" s="7" t="s">
        <v>24</v>
      </c>
      <c r="N34" s="12">
        <f t="shared" si="0"/>
        <v>480</v>
      </c>
      <c r="O34" s="7">
        <v>30</v>
      </c>
      <c r="P34" s="7">
        <f t="shared" si="4"/>
        <v>14400</v>
      </c>
      <c r="Q34" s="7">
        <f t="shared" si="5"/>
        <v>172800</v>
      </c>
      <c r="R34" s="10">
        <f>0.007*Q34*K34</f>
        <v>12096.000000000002</v>
      </c>
      <c r="S34" s="7" t="s">
        <v>107</v>
      </c>
      <c r="T34" s="7" t="s">
        <v>18</v>
      </c>
      <c r="U34" s="7" t="s">
        <v>13</v>
      </c>
      <c r="V34" s="12" t="s">
        <v>101</v>
      </c>
    </row>
    <row r="35" spans="1:22" ht="38.25" x14ac:dyDescent="0.2">
      <c r="A35" s="7" t="s">
        <v>26</v>
      </c>
      <c r="B35" s="7" t="s">
        <v>19</v>
      </c>
      <c r="C35" s="11" t="s">
        <v>1</v>
      </c>
      <c r="D35" s="12" t="s">
        <v>66</v>
      </c>
      <c r="E35" s="13" t="s">
        <v>21</v>
      </c>
      <c r="F35" s="13" t="s">
        <v>2</v>
      </c>
      <c r="G35" s="7" t="s">
        <v>23</v>
      </c>
      <c r="H35" s="9" t="s">
        <v>9</v>
      </c>
      <c r="I35" s="7" t="s">
        <v>10</v>
      </c>
      <c r="J35" s="12">
        <v>17</v>
      </c>
      <c r="K35" s="12">
        <v>10</v>
      </c>
      <c r="L35" s="12">
        <v>20</v>
      </c>
      <c r="M35" s="7" t="s">
        <v>24</v>
      </c>
      <c r="N35" s="12">
        <f t="shared" si="0"/>
        <v>480</v>
      </c>
      <c r="O35" s="7">
        <v>30</v>
      </c>
      <c r="P35" s="7">
        <f t="shared" si="4"/>
        <v>14400</v>
      </c>
      <c r="Q35" s="7">
        <f t="shared" si="5"/>
        <v>244800</v>
      </c>
      <c r="R35" s="10">
        <f>0.007*Q35*K35</f>
        <v>17136</v>
      </c>
      <c r="S35" s="7" t="s">
        <v>107</v>
      </c>
      <c r="T35" s="7" t="s">
        <v>18</v>
      </c>
      <c r="U35" s="7" t="s">
        <v>13</v>
      </c>
      <c r="V35" s="12" t="s">
        <v>102</v>
      </c>
    </row>
    <row r="36" spans="1:22" ht="38.25" x14ac:dyDescent="0.2">
      <c r="A36" s="7" t="s">
        <v>26</v>
      </c>
      <c r="B36" s="7" t="s">
        <v>19</v>
      </c>
      <c r="C36" s="11" t="s">
        <v>1</v>
      </c>
      <c r="D36" s="12" t="s">
        <v>67</v>
      </c>
      <c r="E36" s="13" t="s">
        <v>21</v>
      </c>
      <c r="F36" s="13" t="s">
        <v>2</v>
      </c>
      <c r="G36" s="7" t="s">
        <v>23</v>
      </c>
      <c r="H36" s="9" t="s">
        <v>9</v>
      </c>
      <c r="I36" s="7" t="s">
        <v>10</v>
      </c>
      <c r="J36" s="12">
        <v>12</v>
      </c>
      <c r="K36" s="12">
        <v>10</v>
      </c>
      <c r="L36" s="12">
        <v>20</v>
      </c>
      <c r="M36" s="7" t="s">
        <v>24</v>
      </c>
      <c r="N36" s="12">
        <f t="shared" si="0"/>
        <v>480</v>
      </c>
      <c r="O36" s="7">
        <v>30</v>
      </c>
      <c r="P36" s="7">
        <f t="shared" si="4"/>
        <v>14400</v>
      </c>
      <c r="Q36" s="7">
        <f t="shared" si="5"/>
        <v>172800</v>
      </c>
      <c r="R36" s="10">
        <f>0.007*Q36*K36</f>
        <v>12096.000000000002</v>
      </c>
      <c r="S36" s="7" t="s">
        <v>107</v>
      </c>
      <c r="T36" s="7" t="s">
        <v>18</v>
      </c>
      <c r="U36" s="7" t="s">
        <v>13</v>
      </c>
      <c r="V36" s="12" t="s">
        <v>103</v>
      </c>
    </row>
    <row r="37" spans="1:22" ht="38.25" x14ac:dyDescent="0.2">
      <c r="A37" s="7" t="s">
        <v>26</v>
      </c>
      <c r="B37" s="7" t="s">
        <v>19</v>
      </c>
      <c r="C37" s="11" t="s">
        <v>1</v>
      </c>
      <c r="D37" s="12" t="s">
        <v>85</v>
      </c>
      <c r="E37" s="13" t="s">
        <v>21</v>
      </c>
      <c r="F37" s="13" t="s">
        <v>2</v>
      </c>
      <c r="G37" s="7" t="s">
        <v>23</v>
      </c>
      <c r="H37" s="9" t="s">
        <v>9</v>
      </c>
      <c r="I37" s="7" t="s">
        <v>10</v>
      </c>
      <c r="J37" s="12">
        <v>17</v>
      </c>
      <c r="K37" s="12">
        <v>10</v>
      </c>
      <c r="L37" s="12">
        <v>20</v>
      </c>
      <c r="M37" s="7" t="s">
        <v>24</v>
      </c>
      <c r="N37" s="12">
        <f t="shared" ref="N37" si="9">24*L37</f>
        <v>480</v>
      </c>
      <c r="O37" s="7">
        <v>30</v>
      </c>
      <c r="P37" s="7">
        <f t="shared" si="4"/>
        <v>14400</v>
      </c>
      <c r="Q37" s="7">
        <f t="shared" si="5"/>
        <v>244800</v>
      </c>
      <c r="R37" s="10">
        <f>0.003*Q37*K37</f>
        <v>7344</v>
      </c>
      <c r="S37" s="7" t="s">
        <v>107</v>
      </c>
      <c r="T37" s="7" t="s">
        <v>18</v>
      </c>
      <c r="U37" s="7" t="s">
        <v>13</v>
      </c>
      <c r="V37" s="12" t="s">
        <v>53</v>
      </c>
    </row>
    <row r="38" spans="1:22" ht="38.25" x14ac:dyDescent="0.2">
      <c r="A38" s="7" t="s">
        <v>26</v>
      </c>
      <c r="B38" s="7" t="s">
        <v>19</v>
      </c>
      <c r="C38" s="11" t="s">
        <v>1</v>
      </c>
      <c r="D38" s="12" t="s">
        <v>68</v>
      </c>
      <c r="E38" s="13" t="s">
        <v>21</v>
      </c>
      <c r="F38" s="13" t="s">
        <v>2</v>
      </c>
      <c r="G38" s="7" t="s">
        <v>23</v>
      </c>
      <c r="H38" s="9" t="s">
        <v>9</v>
      </c>
      <c r="I38" s="7" t="s">
        <v>10</v>
      </c>
      <c r="J38" s="12">
        <v>11</v>
      </c>
      <c r="K38" s="12">
        <v>10</v>
      </c>
      <c r="L38" s="12">
        <v>20</v>
      </c>
      <c r="M38" s="7" t="s">
        <v>24</v>
      </c>
      <c r="N38" s="12">
        <f t="shared" si="0"/>
        <v>480</v>
      </c>
      <c r="O38" s="7">
        <v>30</v>
      </c>
      <c r="P38" s="7">
        <f t="shared" si="4"/>
        <v>14400</v>
      </c>
      <c r="Q38" s="7">
        <f t="shared" si="5"/>
        <v>158400</v>
      </c>
      <c r="R38" s="10">
        <f>0.007*Q38*K38</f>
        <v>11088</v>
      </c>
      <c r="S38" s="7" t="s">
        <v>107</v>
      </c>
      <c r="T38" s="7" t="s">
        <v>18</v>
      </c>
      <c r="U38" s="7" t="s">
        <v>13</v>
      </c>
      <c r="V38" s="12" t="s">
        <v>104</v>
      </c>
    </row>
    <row r="39" spans="1:22" ht="38.25" x14ac:dyDescent="0.2">
      <c r="A39" s="7" t="s">
        <v>26</v>
      </c>
      <c r="B39" s="7" t="s">
        <v>19</v>
      </c>
      <c r="C39" s="11" t="s">
        <v>1</v>
      </c>
      <c r="D39" s="12" t="s">
        <v>69</v>
      </c>
      <c r="E39" s="13" t="s">
        <v>21</v>
      </c>
      <c r="F39" s="13" t="s">
        <v>2</v>
      </c>
      <c r="G39" s="7" t="s">
        <v>23</v>
      </c>
      <c r="H39" s="9" t="s">
        <v>9</v>
      </c>
      <c r="I39" s="7" t="s">
        <v>10</v>
      </c>
      <c r="J39" s="12">
        <v>10</v>
      </c>
      <c r="K39" s="12">
        <v>10</v>
      </c>
      <c r="L39" s="12">
        <v>20</v>
      </c>
      <c r="M39" s="7" t="s">
        <v>24</v>
      </c>
      <c r="N39" s="12">
        <f t="shared" si="0"/>
        <v>480</v>
      </c>
      <c r="O39" s="7">
        <v>30</v>
      </c>
      <c r="P39" s="7">
        <f t="shared" si="4"/>
        <v>14400</v>
      </c>
      <c r="Q39" s="7">
        <f t="shared" si="5"/>
        <v>144000</v>
      </c>
      <c r="R39" s="10">
        <f>0.007*Q39*K39</f>
        <v>10080</v>
      </c>
      <c r="S39" s="7" t="s">
        <v>107</v>
      </c>
      <c r="T39" s="7" t="s">
        <v>18</v>
      </c>
      <c r="U39" s="7" t="s">
        <v>13</v>
      </c>
      <c r="V39" s="12" t="s">
        <v>105</v>
      </c>
    </row>
  </sheetData>
  <autoFilter ref="A1:V2"/>
  <phoneticPr fontId="5" type="noConversion"/>
  <hyperlinks>
    <hyperlink ref="F2" r:id="rId1"/>
    <hyperlink ref="E2" r:id="rId2"/>
    <hyperlink ref="C2" r:id="rId3"/>
    <hyperlink ref="F3" r:id="rId4"/>
    <hyperlink ref="E3" r:id="rId5"/>
    <hyperlink ref="C3" r:id="rId6"/>
    <hyperlink ref="F4" r:id="rId7"/>
    <hyperlink ref="E4" r:id="rId8"/>
    <hyperlink ref="C4" r:id="rId9"/>
    <hyperlink ref="F5" r:id="rId10"/>
    <hyperlink ref="E5" r:id="rId11"/>
    <hyperlink ref="C5" r:id="rId12"/>
    <hyperlink ref="F6" r:id="rId13"/>
    <hyperlink ref="E6" r:id="rId14"/>
    <hyperlink ref="C6" r:id="rId15"/>
    <hyperlink ref="F7" r:id="rId16"/>
    <hyperlink ref="E7" r:id="rId17"/>
    <hyperlink ref="C7" r:id="rId18"/>
    <hyperlink ref="C8" r:id="rId19"/>
    <hyperlink ref="E8" r:id="rId20"/>
    <hyperlink ref="F8" r:id="rId21"/>
    <hyperlink ref="C9" r:id="rId22"/>
    <hyperlink ref="E9" r:id="rId23"/>
    <hyperlink ref="F9" r:id="rId24"/>
    <hyperlink ref="C10" r:id="rId25"/>
    <hyperlink ref="E10" r:id="rId26"/>
    <hyperlink ref="F10" r:id="rId27"/>
    <hyperlink ref="C11" r:id="rId28"/>
    <hyperlink ref="E11" r:id="rId29"/>
    <hyperlink ref="F11" r:id="rId30"/>
    <hyperlink ref="C12" r:id="rId31"/>
    <hyperlink ref="C13" r:id="rId32"/>
    <hyperlink ref="C14" r:id="rId33"/>
    <hyperlink ref="C15" r:id="rId34"/>
    <hyperlink ref="C16" r:id="rId35"/>
    <hyperlink ref="C17" r:id="rId36"/>
    <hyperlink ref="F12" r:id="rId37"/>
    <hyperlink ref="F13" r:id="rId38"/>
    <hyperlink ref="F14" r:id="rId39"/>
    <hyperlink ref="F15" r:id="rId40"/>
    <hyperlink ref="F16" r:id="rId41"/>
    <hyperlink ref="F17" r:id="rId42"/>
    <hyperlink ref="E16" r:id="rId43"/>
    <hyperlink ref="E14" r:id="rId44"/>
    <hyperlink ref="E15" r:id="rId45"/>
    <hyperlink ref="E17" r:id="rId46"/>
    <hyperlink ref="E13" r:id="rId47"/>
    <hyperlink ref="E12" r:id="rId48"/>
    <hyperlink ref="C18" r:id="rId49"/>
    <hyperlink ref="C19" r:id="rId50"/>
    <hyperlink ref="C20" r:id="rId51"/>
    <hyperlink ref="C21" r:id="rId52"/>
    <hyperlink ref="C22" r:id="rId53"/>
    <hyperlink ref="C23" r:id="rId54"/>
    <hyperlink ref="C24" r:id="rId55"/>
    <hyperlink ref="C25" r:id="rId56"/>
    <hyperlink ref="C26" r:id="rId57"/>
    <hyperlink ref="C27" r:id="rId58"/>
    <hyperlink ref="C28" r:id="rId59"/>
    <hyperlink ref="C29" r:id="rId60"/>
    <hyperlink ref="C30" r:id="rId61"/>
    <hyperlink ref="C31" r:id="rId62"/>
    <hyperlink ref="C32" r:id="rId63"/>
    <hyperlink ref="C33" r:id="rId64"/>
    <hyperlink ref="C34" r:id="rId65"/>
    <hyperlink ref="C35" r:id="rId66"/>
    <hyperlink ref="C36" r:id="rId67"/>
    <hyperlink ref="C37" r:id="rId68"/>
    <hyperlink ref="C38" r:id="rId69"/>
    <hyperlink ref="C39" r:id="rId70"/>
    <hyperlink ref="F18" r:id="rId71"/>
    <hyperlink ref="F19" r:id="rId72"/>
    <hyperlink ref="F20" r:id="rId73"/>
    <hyperlink ref="F21" r:id="rId74"/>
    <hyperlink ref="F22" r:id="rId75"/>
    <hyperlink ref="F23" r:id="rId76"/>
    <hyperlink ref="F24" r:id="rId77"/>
    <hyperlink ref="F25" r:id="rId78"/>
    <hyperlink ref="E25" r:id="rId79"/>
    <hyperlink ref="F26" r:id="rId80"/>
    <hyperlink ref="F27" r:id="rId81"/>
    <hyperlink ref="F28" r:id="rId82"/>
    <hyperlink ref="F29" r:id="rId83"/>
    <hyperlink ref="F30" r:id="rId84"/>
    <hyperlink ref="F31" r:id="rId85"/>
    <hyperlink ref="F32" r:id="rId86"/>
    <hyperlink ref="F33" r:id="rId87"/>
    <hyperlink ref="F34" r:id="rId88"/>
    <hyperlink ref="F35" r:id="rId89"/>
    <hyperlink ref="F36" r:id="rId90"/>
    <hyperlink ref="F37" r:id="rId91"/>
    <hyperlink ref="E37" r:id="rId92"/>
    <hyperlink ref="F38" r:id="rId93"/>
    <hyperlink ref="F39" r:id="rId94"/>
    <hyperlink ref="E18" r:id="rId95"/>
    <hyperlink ref="E19" r:id="rId96"/>
    <hyperlink ref="E20" r:id="rId97"/>
    <hyperlink ref="E21" r:id="rId98"/>
    <hyperlink ref="E22" r:id="rId99"/>
    <hyperlink ref="E23" r:id="rId100"/>
    <hyperlink ref="E24" r:id="rId101"/>
    <hyperlink ref="E26" r:id="rId102"/>
    <hyperlink ref="E27" r:id="rId103"/>
    <hyperlink ref="E28" r:id="rId104"/>
    <hyperlink ref="E29" r:id="rId105"/>
    <hyperlink ref="E30" r:id="rId106"/>
    <hyperlink ref="E31" r:id="rId107"/>
    <hyperlink ref="E32" r:id="rId108"/>
    <hyperlink ref="E33" r:id="rId109"/>
    <hyperlink ref="E34" r:id="rId110"/>
    <hyperlink ref="E35" r:id="rId111"/>
    <hyperlink ref="E36" r:id="rId112"/>
    <hyperlink ref="E38" r:id="rId113"/>
    <hyperlink ref="E39" r:id="rId114"/>
  </hyperlinks>
  <pageMargins left="0.7" right="0.7" top="0.75" bottom="0.75" header="0.3" footer="0.3"/>
  <pageSetup paperSize="9" orientation="portrait"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2026-02-08T15:12:21Z</dcterms:modified>
</cp:coreProperties>
</file>